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ko\Downloads\"/>
    </mc:Choice>
  </mc:AlternateContent>
  <bookViews>
    <workbookView xWindow="0" yWindow="0" windowWidth="20490" windowHeight="7650"/>
  </bookViews>
  <sheets>
    <sheet name="substitute-len" sheetId="1" r:id="rId1"/>
    <sheet name="IBAN1" sheetId="2" r:id="rId2"/>
    <sheet name="IBAN2" sheetId="3" r:id="rId3"/>
    <sheet name="Meno a priezvisko" sheetId="4" r:id="rId4"/>
    <sheet name="Bonusová úloha" sheetId="5" r:id="rId5"/>
    <sheet name="múzea SR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5" l="1"/>
  <c r="C15" i="5"/>
  <c r="D15" i="5"/>
  <c r="E15" i="5"/>
  <c r="F15" i="5"/>
  <c r="G15" i="5"/>
  <c r="B16" i="5"/>
  <c r="C16" i="5"/>
  <c r="D16" i="5"/>
  <c r="E16" i="5"/>
  <c r="F16" i="5"/>
  <c r="G16" i="5"/>
  <c r="B17" i="5"/>
  <c r="C17" i="5"/>
  <c r="D17" i="5"/>
  <c r="E17" i="5"/>
  <c r="F17" i="5"/>
  <c r="G17" i="5"/>
  <c r="B18" i="5"/>
  <c r="C18" i="5"/>
  <c r="D18" i="5"/>
  <c r="E18" i="5"/>
  <c r="F18" i="5"/>
  <c r="G18" i="5"/>
  <c r="B19" i="5"/>
  <c r="C19" i="5"/>
  <c r="D19" i="5"/>
  <c r="E19" i="5"/>
  <c r="F19" i="5"/>
  <c r="G19" i="5"/>
  <c r="B20" i="5"/>
  <c r="C20" i="5"/>
  <c r="D20" i="5"/>
  <c r="E20" i="5"/>
  <c r="F20" i="5"/>
  <c r="G20" i="5"/>
  <c r="B21" i="5"/>
  <c r="C21" i="5"/>
  <c r="D21" i="5"/>
  <c r="E21" i="5"/>
  <c r="F21" i="5"/>
  <c r="G21" i="5"/>
  <c r="B22" i="5"/>
  <c r="C22" i="5"/>
  <c r="D22" i="5"/>
  <c r="E22" i="5"/>
  <c r="F22" i="5"/>
  <c r="G22" i="5"/>
  <c r="B23" i="5"/>
  <c r="C23" i="5"/>
  <c r="D23" i="5"/>
  <c r="E23" i="5"/>
  <c r="F23" i="5"/>
  <c r="G23" i="5"/>
  <c r="B24" i="5"/>
  <c r="C24" i="5"/>
  <c r="D24" i="5"/>
  <c r="E24" i="5"/>
  <c r="F24" i="5"/>
  <c r="G24" i="5"/>
  <c r="B25" i="5"/>
  <c r="C25" i="5"/>
  <c r="D25" i="5"/>
  <c r="E25" i="5"/>
  <c r="F25" i="5"/>
  <c r="G25" i="5"/>
  <c r="B26" i="5"/>
  <c r="C26" i="5"/>
  <c r="D26" i="5"/>
  <c r="E26" i="5"/>
  <c r="F26" i="5"/>
  <c r="G26" i="5"/>
  <c r="B27" i="5"/>
  <c r="C27" i="5"/>
  <c r="D27" i="5"/>
  <c r="E27" i="5"/>
  <c r="F27" i="5"/>
  <c r="G27" i="5"/>
  <c r="B28" i="5"/>
  <c r="C28" i="5"/>
  <c r="D28" i="5"/>
  <c r="E28" i="5"/>
  <c r="F28" i="5"/>
  <c r="G28" i="5"/>
  <c r="B29" i="5"/>
  <c r="C29" i="5"/>
  <c r="D29" i="5"/>
  <c r="E29" i="5"/>
  <c r="F29" i="5"/>
  <c r="G29" i="5"/>
  <c r="B30" i="5"/>
  <c r="C30" i="5"/>
  <c r="D30" i="5"/>
  <c r="E30" i="5"/>
  <c r="F30" i="5"/>
  <c r="G30" i="5"/>
  <c r="B31" i="5"/>
  <c r="C31" i="5"/>
  <c r="D31" i="5"/>
  <c r="E31" i="5"/>
  <c r="F31" i="5"/>
  <c r="G31" i="5"/>
  <c r="B32" i="5"/>
  <c r="C32" i="5"/>
  <c r="D32" i="5"/>
  <c r="E32" i="5"/>
  <c r="F32" i="5"/>
  <c r="G32" i="5"/>
  <c r="B33" i="5"/>
  <c r="C33" i="5"/>
  <c r="D33" i="5"/>
  <c r="E33" i="5"/>
  <c r="F33" i="5"/>
  <c r="G33" i="5"/>
  <c r="B34" i="5"/>
  <c r="C34" i="5"/>
  <c r="D34" i="5"/>
  <c r="E34" i="5"/>
  <c r="F34" i="5"/>
  <c r="G34" i="5"/>
  <c r="B35" i="5"/>
  <c r="C35" i="5"/>
  <c r="D35" i="5"/>
  <c r="E35" i="5"/>
  <c r="F35" i="5"/>
  <c r="G35" i="5"/>
  <c r="B36" i="5"/>
  <c r="C36" i="5"/>
  <c r="D36" i="5"/>
  <c r="E36" i="5"/>
  <c r="F36" i="5"/>
  <c r="G36" i="5"/>
  <c r="B37" i="5"/>
  <c r="C37" i="5"/>
  <c r="D37" i="5"/>
  <c r="E37" i="5"/>
  <c r="F37" i="5"/>
  <c r="G37" i="5"/>
  <c r="B38" i="5"/>
  <c r="C38" i="5"/>
  <c r="D38" i="5"/>
  <c r="E38" i="5"/>
  <c r="F38" i="5"/>
  <c r="G38" i="5"/>
  <c r="B39" i="5"/>
  <c r="C39" i="5"/>
  <c r="D39" i="5"/>
  <c r="E39" i="5"/>
  <c r="F39" i="5"/>
  <c r="G39" i="5"/>
  <c r="B40" i="5"/>
  <c r="C40" i="5"/>
  <c r="D40" i="5"/>
  <c r="E40" i="5"/>
  <c r="F40" i="5"/>
  <c r="G40" i="5"/>
  <c r="B41" i="5"/>
  <c r="C41" i="5"/>
  <c r="D41" i="5"/>
  <c r="E41" i="5"/>
  <c r="F41" i="5"/>
  <c r="G41" i="5"/>
  <c r="B42" i="5"/>
  <c r="C42" i="5"/>
  <c r="D42" i="5"/>
  <c r="E42" i="5"/>
  <c r="F42" i="5"/>
  <c r="G42" i="5"/>
  <c r="B43" i="5"/>
  <c r="C43" i="5"/>
  <c r="D43" i="5"/>
  <c r="E43" i="5"/>
  <c r="F43" i="5"/>
  <c r="G43" i="5"/>
  <c r="B44" i="5"/>
  <c r="C44" i="5"/>
  <c r="D44" i="5"/>
  <c r="E44" i="5"/>
  <c r="F44" i="5"/>
  <c r="G44" i="5"/>
  <c r="B45" i="5"/>
  <c r="C45" i="5"/>
  <c r="D45" i="5"/>
  <c r="E45" i="5"/>
  <c r="F45" i="5"/>
  <c r="G45" i="5"/>
  <c r="B46" i="5"/>
  <c r="C46" i="5"/>
  <c r="D46" i="5"/>
  <c r="E46" i="5"/>
  <c r="F46" i="5"/>
  <c r="G46" i="5"/>
  <c r="B47" i="5"/>
  <c r="C47" i="5"/>
  <c r="D47" i="5"/>
  <c r="E47" i="5"/>
  <c r="F47" i="5"/>
  <c r="G47" i="5"/>
  <c r="B48" i="5"/>
  <c r="C48" i="5"/>
  <c r="D48" i="5"/>
  <c r="E48" i="5"/>
  <c r="F48" i="5"/>
  <c r="G48" i="5"/>
  <c r="B49" i="5"/>
  <c r="C49" i="5"/>
  <c r="D49" i="5"/>
  <c r="E49" i="5"/>
  <c r="F49" i="5"/>
  <c r="G49" i="5"/>
  <c r="B50" i="5"/>
  <c r="C50" i="5"/>
  <c r="D50" i="5"/>
  <c r="E50" i="5"/>
  <c r="F50" i="5"/>
  <c r="G50" i="5"/>
  <c r="B51" i="5"/>
  <c r="C51" i="5"/>
  <c r="D51" i="5"/>
  <c r="E51" i="5"/>
  <c r="F51" i="5"/>
  <c r="G51" i="5"/>
  <c r="B52" i="5"/>
  <c r="C52" i="5"/>
  <c r="D52" i="5"/>
  <c r="E52" i="5"/>
  <c r="F52" i="5"/>
  <c r="G52" i="5"/>
  <c r="B53" i="5"/>
  <c r="C53" i="5"/>
  <c r="D53" i="5"/>
  <c r="E53" i="5"/>
  <c r="F53" i="5"/>
  <c r="G53" i="5"/>
  <c r="B54" i="5"/>
  <c r="C54" i="5"/>
  <c r="D54" i="5"/>
  <c r="E54" i="5"/>
  <c r="F54" i="5"/>
  <c r="G54" i="5"/>
  <c r="B55" i="5"/>
  <c r="C55" i="5"/>
  <c r="D55" i="5"/>
  <c r="E55" i="5"/>
  <c r="F55" i="5"/>
  <c r="G55" i="5"/>
  <c r="B56" i="5"/>
  <c r="C56" i="5"/>
  <c r="D56" i="5"/>
  <c r="E56" i="5"/>
  <c r="F56" i="5"/>
  <c r="G56" i="5"/>
  <c r="B57" i="5"/>
  <c r="C57" i="5"/>
  <c r="D57" i="5"/>
  <c r="E57" i="5"/>
  <c r="F57" i="5"/>
  <c r="G57" i="5"/>
  <c r="B58" i="5"/>
  <c r="C58" i="5"/>
  <c r="D58" i="5"/>
  <c r="E58" i="5"/>
  <c r="F58" i="5"/>
  <c r="G58" i="5"/>
  <c r="B59" i="5"/>
  <c r="C59" i="5"/>
  <c r="D59" i="5"/>
  <c r="E59" i="5"/>
  <c r="F59" i="5"/>
  <c r="G59" i="5"/>
  <c r="B60" i="5"/>
  <c r="C60" i="5"/>
  <c r="D60" i="5"/>
  <c r="E60" i="5"/>
  <c r="F60" i="5"/>
  <c r="G60" i="5"/>
  <c r="B61" i="5"/>
  <c r="C61" i="5"/>
  <c r="D61" i="5"/>
  <c r="E61" i="5"/>
  <c r="F61" i="5"/>
  <c r="G61" i="5"/>
  <c r="B62" i="5"/>
  <c r="C62" i="5"/>
  <c r="D62" i="5"/>
  <c r="E62" i="5"/>
  <c r="F62" i="5"/>
  <c r="G62" i="5"/>
  <c r="B63" i="5"/>
  <c r="C63" i="5"/>
  <c r="D63" i="5"/>
  <c r="E63" i="5"/>
  <c r="F63" i="5"/>
  <c r="G63" i="5"/>
  <c r="B64" i="5"/>
  <c r="C64" i="5"/>
  <c r="D64" i="5"/>
  <c r="E64" i="5"/>
  <c r="F64" i="5"/>
  <c r="G64" i="5"/>
  <c r="B65" i="5"/>
  <c r="C65" i="5"/>
  <c r="D65" i="5"/>
  <c r="E65" i="5"/>
  <c r="F65" i="5"/>
  <c r="G65" i="5"/>
  <c r="B66" i="5"/>
  <c r="C66" i="5"/>
  <c r="D66" i="5"/>
  <c r="E66" i="5"/>
  <c r="F66" i="5"/>
  <c r="G66" i="5"/>
  <c r="B67" i="5"/>
  <c r="C67" i="5"/>
  <c r="D67" i="5"/>
  <c r="E67" i="5"/>
  <c r="F67" i="5"/>
  <c r="G67" i="5"/>
  <c r="B68" i="5"/>
  <c r="C68" i="5"/>
  <c r="D68" i="5"/>
  <c r="E68" i="5"/>
  <c r="F68" i="5"/>
  <c r="G68" i="5"/>
  <c r="B69" i="5"/>
  <c r="C69" i="5"/>
  <c r="D69" i="5"/>
  <c r="E69" i="5"/>
  <c r="F69" i="5"/>
  <c r="G69" i="5"/>
  <c r="B70" i="5"/>
  <c r="C70" i="5"/>
  <c r="D70" i="5"/>
  <c r="E70" i="5"/>
  <c r="F70" i="5"/>
  <c r="G70" i="5"/>
  <c r="B71" i="5"/>
  <c r="C71" i="5"/>
  <c r="D71" i="5"/>
  <c r="E71" i="5"/>
  <c r="F71" i="5"/>
  <c r="G71" i="5"/>
  <c r="B72" i="5"/>
  <c r="C72" i="5"/>
  <c r="D72" i="5"/>
  <c r="E72" i="5"/>
  <c r="F72" i="5"/>
  <c r="G72" i="5"/>
  <c r="B73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6" i="5"/>
  <c r="C76" i="5"/>
  <c r="D76" i="5"/>
  <c r="E76" i="5"/>
  <c r="F76" i="5"/>
  <c r="G76" i="5"/>
  <c r="B77" i="5"/>
  <c r="C77" i="5"/>
  <c r="D77" i="5"/>
  <c r="E77" i="5"/>
  <c r="F77" i="5"/>
  <c r="G77" i="5"/>
  <c r="B78" i="5"/>
  <c r="C78" i="5"/>
  <c r="D78" i="5"/>
  <c r="E78" i="5"/>
  <c r="F78" i="5"/>
  <c r="G78" i="5"/>
  <c r="B79" i="5"/>
  <c r="C79" i="5"/>
  <c r="D79" i="5"/>
  <c r="E79" i="5"/>
  <c r="F79" i="5"/>
  <c r="G79" i="5"/>
  <c r="B80" i="5"/>
  <c r="C80" i="5"/>
  <c r="D80" i="5"/>
  <c r="E80" i="5"/>
  <c r="F80" i="5"/>
  <c r="G80" i="5"/>
  <c r="B81" i="5"/>
  <c r="C81" i="5"/>
  <c r="D81" i="5"/>
  <c r="E81" i="5"/>
  <c r="F81" i="5"/>
  <c r="G81" i="5"/>
  <c r="B82" i="5"/>
  <c r="C82" i="5"/>
  <c r="D82" i="5"/>
  <c r="E82" i="5"/>
  <c r="F82" i="5"/>
  <c r="G82" i="5"/>
  <c r="B83" i="5"/>
  <c r="C83" i="5"/>
  <c r="D83" i="5"/>
  <c r="E83" i="5"/>
  <c r="F83" i="5"/>
  <c r="G83" i="5"/>
  <c r="B84" i="5"/>
  <c r="C84" i="5"/>
  <c r="D84" i="5"/>
  <c r="E84" i="5"/>
  <c r="F84" i="5"/>
  <c r="G84" i="5"/>
  <c r="B85" i="5"/>
  <c r="C85" i="5"/>
  <c r="D85" i="5"/>
  <c r="E85" i="5"/>
  <c r="F85" i="5"/>
  <c r="G85" i="5"/>
  <c r="B86" i="5"/>
  <c r="C86" i="5"/>
  <c r="D86" i="5"/>
  <c r="E86" i="5"/>
  <c r="F86" i="5"/>
  <c r="G86" i="5"/>
  <c r="B87" i="5"/>
  <c r="C87" i="5"/>
  <c r="D87" i="5"/>
  <c r="E87" i="5"/>
  <c r="F87" i="5"/>
  <c r="G87" i="5"/>
  <c r="B88" i="5"/>
  <c r="C88" i="5"/>
  <c r="D88" i="5"/>
  <c r="E88" i="5"/>
  <c r="F88" i="5"/>
  <c r="G88" i="5"/>
  <c r="B89" i="5"/>
  <c r="C89" i="5"/>
  <c r="D89" i="5"/>
  <c r="E89" i="5"/>
  <c r="F89" i="5"/>
  <c r="G89" i="5"/>
  <c r="B90" i="5"/>
  <c r="C90" i="5"/>
  <c r="D90" i="5"/>
  <c r="E90" i="5"/>
  <c r="F90" i="5"/>
  <c r="G90" i="5"/>
  <c r="B91" i="5"/>
  <c r="C91" i="5"/>
  <c r="D91" i="5"/>
  <c r="E91" i="5"/>
  <c r="F91" i="5"/>
  <c r="G91" i="5"/>
  <c r="B92" i="5"/>
  <c r="C92" i="5"/>
  <c r="D92" i="5"/>
  <c r="E92" i="5"/>
  <c r="F92" i="5"/>
  <c r="G92" i="5"/>
  <c r="B93" i="5"/>
  <c r="C93" i="5"/>
  <c r="D93" i="5"/>
  <c r="E93" i="5"/>
  <c r="F93" i="5"/>
  <c r="G93" i="5"/>
  <c r="B94" i="5"/>
  <c r="C94" i="5"/>
  <c r="D94" i="5"/>
  <c r="E94" i="5"/>
  <c r="F94" i="5"/>
  <c r="G94" i="5"/>
  <c r="B95" i="5"/>
  <c r="C95" i="5"/>
  <c r="D95" i="5"/>
  <c r="E95" i="5"/>
  <c r="F95" i="5"/>
  <c r="G95" i="5"/>
  <c r="B96" i="5"/>
  <c r="C96" i="5"/>
  <c r="D96" i="5"/>
  <c r="E96" i="5"/>
  <c r="F96" i="5"/>
  <c r="G96" i="5"/>
  <c r="B97" i="5"/>
  <c r="C97" i="5"/>
  <c r="D97" i="5"/>
  <c r="E97" i="5"/>
  <c r="F97" i="5"/>
  <c r="G97" i="5"/>
  <c r="B11" i="5"/>
  <c r="C11" i="5"/>
  <c r="D11" i="5"/>
  <c r="E11" i="5"/>
  <c r="F11" i="5"/>
  <c r="G11" i="5"/>
  <c r="B12" i="5"/>
  <c r="C12" i="5"/>
  <c r="D12" i="5"/>
  <c r="E12" i="5"/>
  <c r="F12" i="5"/>
  <c r="G12" i="5"/>
  <c r="B13" i="5"/>
  <c r="C13" i="5"/>
  <c r="D13" i="5"/>
  <c r="E13" i="5"/>
  <c r="F13" i="5"/>
  <c r="G13" i="5"/>
  <c r="B14" i="5"/>
  <c r="C14" i="5"/>
  <c r="D14" i="5"/>
  <c r="E14" i="5"/>
  <c r="F14" i="5"/>
  <c r="G14" i="5"/>
  <c r="G10" i="5"/>
  <c r="F10" i="5"/>
  <c r="E10" i="5"/>
  <c r="D10" i="5"/>
  <c r="C10" i="5"/>
  <c r="B10" i="5"/>
  <c r="B6" i="4"/>
  <c r="C6" i="4" s="1"/>
  <c r="B7" i="4"/>
  <c r="D7" i="4" s="1"/>
  <c r="C7" i="4"/>
  <c r="B8" i="4"/>
  <c r="C8" i="4" s="1"/>
  <c r="D8" i="4"/>
  <c r="B9" i="4"/>
  <c r="C9" i="4"/>
  <c r="D9" i="4"/>
  <c r="B10" i="4"/>
  <c r="C10" i="4" s="1"/>
  <c r="D10" i="4"/>
  <c r="B11" i="4"/>
  <c r="D11" i="4" s="1"/>
  <c r="C11" i="4"/>
  <c r="B12" i="4"/>
  <c r="D12" i="4" s="1"/>
  <c r="C12" i="4"/>
  <c r="B13" i="4"/>
  <c r="C13" i="4"/>
  <c r="D13" i="4"/>
  <c r="B14" i="4"/>
  <c r="C14" i="4" s="1"/>
  <c r="B15" i="4"/>
  <c r="D15" i="4" s="1"/>
  <c r="C15" i="4"/>
  <c r="B16" i="4"/>
  <c r="C16" i="4" s="1"/>
  <c r="D16" i="4"/>
  <c r="B17" i="4"/>
  <c r="C17" i="4"/>
  <c r="D17" i="4"/>
  <c r="B18" i="4"/>
  <c r="C18" i="4" s="1"/>
  <c r="D18" i="4"/>
  <c r="B19" i="4"/>
  <c r="D19" i="4" s="1"/>
  <c r="B20" i="4"/>
  <c r="D20" i="4" s="1"/>
  <c r="C20" i="4"/>
  <c r="B21" i="4"/>
  <c r="C21" i="4"/>
  <c r="D21" i="4"/>
  <c r="B22" i="4"/>
  <c r="C22" i="4" s="1"/>
  <c r="B23" i="4"/>
  <c r="D23" i="4" s="1"/>
  <c r="C23" i="4"/>
  <c r="B24" i="4"/>
  <c r="C24" i="4" s="1"/>
  <c r="D24" i="4"/>
  <c r="B25" i="4"/>
  <c r="C25" i="4"/>
  <c r="D25" i="4"/>
  <c r="B26" i="4"/>
  <c r="C26" i="4" s="1"/>
  <c r="D26" i="4"/>
  <c r="B27" i="4"/>
  <c r="D27" i="4" s="1"/>
  <c r="B28" i="4"/>
  <c r="D28" i="4" s="1"/>
  <c r="C28" i="4"/>
  <c r="B29" i="4"/>
  <c r="C29" i="4"/>
  <c r="D29" i="4"/>
  <c r="B30" i="4"/>
  <c r="C30" i="4" s="1"/>
  <c r="B31" i="4"/>
  <c r="D31" i="4" s="1"/>
  <c r="C31" i="4"/>
  <c r="B32" i="4"/>
  <c r="C32" i="4" s="1"/>
  <c r="D32" i="4"/>
  <c r="B33" i="4"/>
  <c r="C33" i="4"/>
  <c r="D33" i="4"/>
  <c r="B34" i="4"/>
  <c r="C34" i="4" s="1"/>
  <c r="D34" i="4"/>
  <c r="B35" i="4"/>
  <c r="D35" i="4" s="1"/>
  <c r="B36" i="4"/>
  <c r="D36" i="4" s="1"/>
  <c r="C36" i="4"/>
  <c r="B37" i="4"/>
  <c r="C37" i="4"/>
  <c r="D37" i="4"/>
  <c r="B38" i="4"/>
  <c r="C38" i="4" s="1"/>
  <c r="B39" i="4"/>
  <c r="D39" i="4" s="1"/>
  <c r="C39" i="4"/>
  <c r="B40" i="4"/>
  <c r="C40" i="4" s="1"/>
  <c r="D40" i="4"/>
  <c r="B41" i="4"/>
  <c r="C41" i="4"/>
  <c r="D41" i="4"/>
  <c r="B42" i="4"/>
  <c r="C42" i="4" s="1"/>
  <c r="D42" i="4"/>
  <c r="B43" i="4"/>
  <c r="D43" i="4" s="1"/>
  <c r="B44" i="4"/>
  <c r="D44" i="4" s="1"/>
  <c r="C44" i="4"/>
  <c r="B45" i="4"/>
  <c r="C45" i="4"/>
  <c r="D45" i="4"/>
  <c r="B46" i="4"/>
  <c r="C46" i="4" s="1"/>
  <c r="B47" i="4"/>
  <c r="D47" i="4" s="1"/>
  <c r="C47" i="4"/>
  <c r="B48" i="4"/>
  <c r="C48" i="4" s="1"/>
  <c r="D48" i="4"/>
  <c r="B49" i="4"/>
  <c r="C49" i="4"/>
  <c r="D49" i="4"/>
  <c r="B50" i="4"/>
  <c r="C50" i="4" s="1"/>
  <c r="D50" i="4"/>
  <c r="B51" i="4"/>
  <c r="D51" i="4" s="1"/>
  <c r="B52" i="4"/>
  <c r="D52" i="4" s="1"/>
  <c r="C52" i="4"/>
  <c r="B53" i="4"/>
  <c r="C53" i="4"/>
  <c r="D53" i="4"/>
  <c r="B54" i="4"/>
  <c r="C54" i="4" s="1"/>
  <c r="B55" i="4"/>
  <c r="D55" i="4" s="1"/>
  <c r="C55" i="4"/>
  <c r="B56" i="4"/>
  <c r="C56" i="4" s="1"/>
  <c r="D56" i="4"/>
  <c r="B57" i="4"/>
  <c r="C57" i="4"/>
  <c r="D57" i="4"/>
  <c r="B58" i="4"/>
  <c r="C58" i="4" s="1"/>
  <c r="D58" i="4"/>
  <c r="B59" i="4"/>
  <c r="D59" i="4" s="1"/>
  <c r="B60" i="4"/>
  <c r="D60" i="4" s="1"/>
  <c r="C60" i="4"/>
  <c r="B61" i="4"/>
  <c r="C61" i="4"/>
  <c r="D61" i="4"/>
  <c r="B62" i="4"/>
  <c r="C62" i="4" s="1"/>
  <c r="B63" i="4"/>
  <c r="D63" i="4" s="1"/>
  <c r="C63" i="4"/>
  <c r="B64" i="4"/>
  <c r="C64" i="4" s="1"/>
  <c r="D64" i="4"/>
  <c r="B65" i="4"/>
  <c r="C65" i="4"/>
  <c r="D65" i="4"/>
  <c r="B66" i="4"/>
  <c r="C66" i="4" s="1"/>
  <c r="D66" i="4"/>
  <c r="B67" i="4"/>
  <c r="D67" i="4" s="1"/>
  <c r="B68" i="4"/>
  <c r="D68" i="4" s="1"/>
  <c r="C68" i="4"/>
  <c r="B69" i="4"/>
  <c r="C69" i="4"/>
  <c r="D69" i="4"/>
  <c r="B70" i="4"/>
  <c r="C70" i="4" s="1"/>
  <c r="B71" i="4"/>
  <c r="D71" i="4" s="1"/>
  <c r="C71" i="4"/>
  <c r="B72" i="4"/>
  <c r="C72" i="4" s="1"/>
  <c r="D72" i="4"/>
  <c r="B73" i="4"/>
  <c r="C73" i="4"/>
  <c r="D73" i="4"/>
  <c r="B74" i="4"/>
  <c r="C74" i="4" s="1"/>
  <c r="D74" i="4"/>
  <c r="B75" i="4"/>
  <c r="D75" i="4" s="1"/>
  <c r="B76" i="4"/>
  <c r="D76" i="4" s="1"/>
  <c r="C76" i="4"/>
  <c r="B77" i="4"/>
  <c r="C77" i="4"/>
  <c r="D77" i="4"/>
  <c r="B78" i="4"/>
  <c r="C78" i="4" s="1"/>
  <c r="B79" i="4"/>
  <c r="D79" i="4" s="1"/>
  <c r="C79" i="4"/>
  <c r="B80" i="4"/>
  <c r="C80" i="4" s="1"/>
  <c r="D80" i="4"/>
  <c r="B81" i="4"/>
  <c r="C81" i="4"/>
  <c r="D81" i="4"/>
  <c r="B82" i="4"/>
  <c r="C82" i="4" s="1"/>
  <c r="D82" i="4"/>
  <c r="B83" i="4"/>
  <c r="D83" i="4" s="1"/>
  <c r="B84" i="4"/>
  <c r="D84" i="4" s="1"/>
  <c r="C84" i="4"/>
  <c r="B85" i="4"/>
  <c r="C85" i="4"/>
  <c r="D85" i="4"/>
  <c r="B86" i="4"/>
  <c r="C86" i="4" s="1"/>
  <c r="B87" i="4"/>
  <c r="D87" i="4" s="1"/>
  <c r="C87" i="4"/>
  <c r="B88" i="4"/>
  <c r="C88" i="4" s="1"/>
  <c r="D88" i="4"/>
  <c r="B89" i="4"/>
  <c r="C89" i="4"/>
  <c r="D89" i="4"/>
  <c r="B90" i="4"/>
  <c r="C90" i="4" s="1"/>
  <c r="D90" i="4"/>
  <c r="B91" i="4"/>
  <c r="D91" i="4" s="1"/>
  <c r="B92" i="4"/>
  <c r="D92" i="4" s="1"/>
  <c r="C92" i="4"/>
  <c r="B93" i="4"/>
  <c r="C93" i="4"/>
  <c r="D93" i="4"/>
  <c r="B94" i="4"/>
  <c r="C94" i="4" s="1"/>
  <c r="B95" i="4"/>
  <c r="D95" i="4" s="1"/>
  <c r="C95" i="4"/>
  <c r="B96" i="4"/>
  <c r="C96" i="4" s="1"/>
  <c r="D96" i="4"/>
  <c r="B97" i="4"/>
  <c r="C97" i="4"/>
  <c r="D97" i="4"/>
  <c r="B98" i="4"/>
  <c r="C98" i="4" s="1"/>
  <c r="D98" i="4"/>
  <c r="B99" i="4"/>
  <c r="D99" i="4" s="1"/>
  <c r="B100" i="4"/>
  <c r="D100" i="4" s="1"/>
  <c r="C100" i="4"/>
  <c r="B101" i="4"/>
  <c r="C101" i="4"/>
  <c r="D101" i="4"/>
  <c r="B102" i="4"/>
  <c r="C102" i="4" s="1"/>
  <c r="B103" i="4"/>
  <c r="D103" i="4" s="1"/>
  <c r="C103" i="4"/>
  <c r="B104" i="4"/>
  <c r="C104" i="4" s="1"/>
  <c r="D104" i="4"/>
  <c r="B105" i="4"/>
  <c r="C105" i="4"/>
  <c r="D105" i="4"/>
  <c r="B106" i="4"/>
  <c r="C106" i="4" s="1"/>
  <c r="D106" i="4"/>
  <c r="B107" i="4"/>
  <c r="D107" i="4" s="1"/>
  <c r="B108" i="4"/>
  <c r="D108" i="4" s="1"/>
  <c r="B109" i="4"/>
  <c r="C109" i="4"/>
  <c r="D109" i="4"/>
  <c r="B110" i="4"/>
  <c r="C110" i="4" s="1"/>
  <c r="B111" i="4"/>
  <c r="D111" i="4" s="1"/>
  <c r="C111" i="4"/>
  <c r="B112" i="4"/>
  <c r="C112" i="4" s="1"/>
  <c r="D112" i="4"/>
  <c r="B113" i="4"/>
  <c r="C113" i="4"/>
  <c r="D113" i="4"/>
  <c r="B114" i="4"/>
  <c r="C114" i="4" s="1"/>
  <c r="D114" i="4"/>
  <c r="B115" i="4"/>
  <c r="D115" i="4" s="1"/>
  <c r="B116" i="4"/>
  <c r="D116" i="4" s="1"/>
  <c r="B117" i="4"/>
  <c r="C117" i="4"/>
  <c r="D117" i="4"/>
  <c r="B118" i="4"/>
  <c r="C118" i="4" s="1"/>
  <c r="B119" i="4"/>
  <c r="D119" i="4" s="1"/>
  <c r="C119" i="4"/>
  <c r="B120" i="4"/>
  <c r="C120" i="4" s="1"/>
  <c r="D120" i="4"/>
  <c r="B121" i="4"/>
  <c r="C121" i="4"/>
  <c r="D121" i="4"/>
  <c r="B122" i="4"/>
  <c r="C122" i="4" s="1"/>
  <c r="D122" i="4"/>
  <c r="B123" i="4"/>
  <c r="D123" i="4" s="1"/>
  <c r="B124" i="4"/>
  <c r="D124" i="4" s="1"/>
  <c r="B125" i="4"/>
  <c r="C125" i="4"/>
  <c r="D125" i="4"/>
  <c r="B126" i="4"/>
  <c r="C126" i="4" s="1"/>
  <c r="B127" i="4"/>
  <c r="D127" i="4" s="1"/>
  <c r="C127" i="4"/>
  <c r="B128" i="4"/>
  <c r="C128" i="4" s="1"/>
  <c r="D128" i="4"/>
  <c r="B129" i="4"/>
  <c r="C129" i="4"/>
  <c r="D129" i="4"/>
  <c r="B130" i="4"/>
  <c r="C130" i="4" s="1"/>
  <c r="D130" i="4"/>
  <c r="B131" i="4"/>
  <c r="D131" i="4" s="1"/>
  <c r="B132" i="4"/>
  <c r="D132" i="4" s="1"/>
  <c r="B133" i="4"/>
  <c r="C133" i="4"/>
  <c r="D133" i="4"/>
  <c r="B134" i="4"/>
  <c r="C134" i="4" s="1"/>
  <c r="B135" i="4"/>
  <c r="D135" i="4" s="1"/>
  <c r="C135" i="4"/>
  <c r="B136" i="4"/>
  <c r="C136" i="4" s="1"/>
  <c r="D136" i="4"/>
  <c r="B137" i="4"/>
  <c r="C137" i="4"/>
  <c r="D137" i="4"/>
  <c r="B138" i="4"/>
  <c r="C138" i="4" s="1"/>
  <c r="D138" i="4"/>
  <c r="B139" i="4"/>
  <c r="D139" i="4" s="1"/>
  <c r="B140" i="4"/>
  <c r="D140" i="4" s="1"/>
  <c r="B141" i="4"/>
  <c r="C141" i="4"/>
  <c r="D141" i="4"/>
  <c r="B142" i="4"/>
  <c r="C142" i="4" s="1"/>
  <c r="B143" i="4"/>
  <c r="D143" i="4" s="1"/>
  <c r="C143" i="4"/>
  <c r="B144" i="4"/>
  <c r="C144" i="4" s="1"/>
  <c r="D144" i="4"/>
  <c r="B145" i="4"/>
  <c r="C145" i="4"/>
  <c r="D145" i="4"/>
  <c r="B146" i="4"/>
  <c r="C146" i="4" s="1"/>
  <c r="D146" i="4"/>
  <c r="B147" i="4"/>
  <c r="B148" i="4"/>
  <c r="C148" i="4" s="1"/>
  <c r="D148" i="4"/>
  <c r="B149" i="4"/>
  <c r="C149" i="4"/>
  <c r="D149" i="4"/>
  <c r="B150" i="4"/>
  <c r="B151" i="4"/>
  <c r="D151" i="4" s="1"/>
  <c r="B152" i="4"/>
  <c r="C152" i="4" s="1"/>
  <c r="D152" i="4"/>
  <c r="B153" i="4"/>
  <c r="C153" i="4"/>
  <c r="D153" i="4"/>
  <c r="B154" i="4"/>
  <c r="C154" i="4" s="1"/>
  <c r="D154" i="4"/>
  <c r="B155" i="4"/>
  <c r="B156" i="4"/>
  <c r="C156" i="4"/>
  <c r="D156" i="4"/>
  <c r="B157" i="4"/>
  <c r="C157" i="4"/>
  <c r="D157" i="4"/>
  <c r="B158" i="4"/>
  <c r="B159" i="4"/>
  <c r="D159" i="4" s="1"/>
  <c r="B160" i="4"/>
  <c r="C160" i="4" s="1"/>
  <c r="D160" i="4"/>
  <c r="B161" i="4"/>
  <c r="C161" i="4"/>
  <c r="D161" i="4"/>
  <c r="B162" i="4"/>
  <c r="C162" i="4" s="1"/>
  <c r="B163" i="4"/>
  <c r="B164" i="4"/>
  <c r="D164" i="4" s="1"/>
  <c r="C164" i="4"/>
  <c r="B165" i="4"/>
  <c r="C165" i="4"/>
  <c r="D165" i="4"/>
  <c r="B166" i="4"/>
  <c r="B167" i="4"/>
  <c r="D167" i="4" s="1"/>
  <c r="C167" i="4"/>
  <c r="B168" i="4"/>
  <c r="C168" i="4" s="1"/>
  <c r="B169" i="4"/>
  <c r="C169" i="4"/>
  <c r="D169" i="4"/>
  <c r="B170" i="4"/>
  <c r="C170" i="4" s="1"/>
  <c r="B171" i="4"/>
  <c r="B172" i="4"/>
  <c r="C172" i="4" s="1"/>
  <c r="B173" i="4"/>
  <c r="C173" i="4"/>
  <c r="D173" i="4"/>
  <c r="B174" i="4"/>
  <c r="B175" i="4"/>
  <c r="D175" i="4" s="1"/>
  <c r="C175" i="4"/>
  <c r="B176" i="4"/>
  <c r="C176" i="4"/>
  <c r="D176" i="4"/>
  <c r="B177" i="4"/>
  <c r="C177" i="4" s="1"/>
  <c r="B178" i="4"/>
  <c r="D178" i="4" s="1"/>
  <c r="C178" i="4"/>
  <c r="B179" i="4"/>
  <c r="C179" i="4" s="1"/>
  <c r="D179" i="4"/>
  <c r="B180" i="4"/>
  <c r="C180" i="4"/>
  <c r="D180" i="4"/>
  <c r="B181" i="4"/>
  <c r="C181" i="4" s="1"/>
  <c r="D181" i="4"/>
  <c r="B182" i="4"/>
  <c r="D182" i="4" s="1"/>
  <c r="B183" i="4"/>
  <c r="D183" i="4" s="1"/>
  <c r="C183" i="4"/>
  <c r="B184" i="4"/>
  <c r="C184" i="4"/>
  <c r="D184" i="4"/>
  <c r="B185" i="4"/>
  <c r="C185" i="4" s="1"/>
  <c r="B186" i="4"/>
  <c r="D186" i="4" s="1"/>
  <c r="C186" i="4"/>
  <c r="B187" i="4"/>
  <c r="C187" i="4" s="1"/>
  <c r="D187" i="4"/>
  <c r="B188" i="4"/>
  <c r="C188" i="4"/>
  <c r="D188" i="4"/>
  <c r="B189" i="4"/>
  <c r="C189" i="4" s="1"/>
  <c r="D189" i="4"/>
  <c r="B190" i="4"/>
  <c r="D190" i="4" s="1"/>
  <c r="B191" i="4"/>
  <c r="D191" i="4" s="1"/>
  <c r="C191" i="4"/>
  <c r="B192" i="4"/>
  <c r="C192" i="4"/>
  <c r="D192" i="4"/>
  <c r="B193" i="4"/>
  <c r="C193" i="4" s="1"/>
  <c r="B194" i="4"/>
  <c r="D194" i="4" s="1"/>
  <c r="C194" i="4"/>
  <c r="B195" i="4"/>
  <c r="C195" i="4" s="1"/>
  <c r="D195" i="4"/>
  <c r="B196" i="4"/>
  <c r="C196" i="4"/>
  <c r="D196" i="4"/>
  <c r="B197" i="4"/>
  <c r="C197" i="4" s="1"/>
  <c r="D197" i="4"/>
  <c r="B198" i="4"/>
  <c r="D198" i="4" s="1"/>
  <c r="B199" i="4"/>
  <c r="D199" i="4" s="1"/>
  <c r="C199" i="4"/>
  <c r="B200" i="4"/>
  <c r="C200" i="4"/>
  <c r="D200" i="4"/>
  <c r="B201" i="4"/>
  <c r="C201" i="4" s="1"/>
  <c r="B202" i="4"/>
  <c r="D202" i="4" s="1"/>
  <c r="C202" i="4"/>
  <c r="B203" i="4"/>
  <c r="C203" i="4" s="1"/>
  <c r="D203" i="4"/>
  <c r="B204" i="4"/>
  <c r="C204" i="4"/>
  <c r="D204" i="4"/>
  <c r="B205" i="4"/>
  <c r="C205" i="4" s="1"/>
  <c r="D205" i="4"/>
  <c r="B206" i="4"/>
  <c r="D206" i="4" s="1"/>
  <c r="B207" i="4"/>
  <c r="D207" i="4" s="1"/>
  <c r="C207" i="4"/>
  <c r="B208" i="4"/>
  <c r="C208" i="4"/>
  <c r="D208" i="4"/>
  <c r="B209" i="4"/>
  <c r="C209" i="4" s="1"/>
  <c r="B210" i="4"/>
  <c r="D210" i="4" s="1"/>
  <c r="C210" i="4"/>
  <c r="B211" i="4"/>
  <c r="C211" i="4" s="1"/>
  <c r="D211" i="4"/>
  <c r="B212" i="4"/>
  <c r="C212" i="4"/>
  <c r="D212" i="4"/>
  <c r="B213" i="4"/>
  <c r="C213" i="4" s="1"/>
  <c r="D213" i="4"/>
  <c r="B214" i="4"/>
  <c r="D214" i="4" s="1"/>
  <c r="B215" i="4"/>
  <c r="D215" i="4" s="1"/>
  <c r="C215" i="4"/>
  <c r="B216" i="4"/>
  <c r="C216" i="4"/>
  <c r="D216" i="4"/>
  <c r="B217" i="4"/>
  <c r="C217" i="4" s="1"/>
  <c r="B218" i="4"/>
  <c r="D218" i="4" s="1"/>
  <c r="C218" i="4"/>
  <c r="B219" i="4"/>
  <c r="C219" i="4" s="1"/>
  <c r="D219" i="4"/>
  <c r="B220" i="4"/>
  <c r="C220" i="4"/>
  <c r="D220" i="4"/>
  <c r="B221" i="4"/>
  <c r="C221" i="4" s="1"/>
  <c r="D221" i="4"/>
  <c r="B222" i="4"/>
  <c r="D222" i="4" s="1"/>
  <c r="B223" i="4"/>
  <c r="D223" i="4" s="1"/>
  <c r="C223" i="4"/>
  <c r="B224" i="4"/>
  <c r="C224" i="4"/>
  <c r="D224" i="4"/>
  <c r="B225" i="4"/>
  <c r="C225" i="4" s="1"/>
  <c r="B226" i="4"/>
  <c r="D226" i="4" s="1"/>
  <c r="C226" i="4"/>
  <c r="B227" i="4"/>
  <c r="C227" i="4" s="1"/>
  <c r="D227" i="4"/>
  <c r="B228" i="4"/>
  <c r="C228" i="4"/>
  <c r="D228" i="4"/>
  <c r="B229" i="4"/>
  <c r="C229" i="4" s="1"/>
  <c r="D229" i="4"/>
  <c r="B230" i="4"/>
  <c r="D230" i="4" s="1"/>
  <c r="B231" i="4"/>
  <c r="D231" i="4" s="1"/>
  <c r="C231" i="4"/>
  <c r="B232" i="4"/>
  <c r="C232" i="4"/>
  <c r="D232" i="4"/>
  <c r="B233" i="4"/>
  <c r="C233" i="4" s="1"/>
  <c r="B234" i="4"/>
  <c r="D234" i="4" s="1"/>
  <c r="C234" i="4"/>
  <c r="B235" i="4"/>
  <c r="C235" i="4" s="1"/>
  <c r="D235" i="4"/>
  <c r="B236" i="4"/>
  <c r="C236" i="4"/>
  <c r="D236" i="4"/>
  <c r="B237" i="4"/>
  <c r="C237" i="4" s="1"/>
  <c r="D237" i="4"/>
  <c r="B238" i="4"/>
  <c r="D238" i="4" s="1"/>
  <c r="B239" i="4"/>
  <c r="D239" i="4" s="1"/>
  <c r="C239" i="4"/>
  <c r="B240" i="4"/>
  <c r="C240" i="4"/>
  <c r="D240" i="4"/>
  <c r="B241" i="4"/>
  <c r="C241" i="4" s="1"/>
  <c r="B242" i="4"/>
  <c r="D242" i="4" s="1"/>
  <c r="C242" i="4"/>
  <c r="B243" i="4"/>
  <c r="C243" i="4" s="1"/>
  <c r="D243" i="4"/>
  <c r="B244" i="4"/>
  <c r="C244" i="4"/>
  <c r="D244" i="4"/>
  <c r="B245" i="4"/>
  <c r="C245" i="4" s="1"/>
  <c r="D245" i="4"/>
  <c r="B246" i="4"/>
  <c r="D246" i="4" s="1"/>
  <c r="B247" i="4"/>
  <c r="D247" i="4" s="1"/>
  <c r="C247" i="4"/>
  <c r="B248" i="4"/>
  <c r="C248" i="4"/>
  <c r="D248" i="4"/>
  <c r="B249" i="4"/>
  <c r="C249" i="4" s="1"/>
  <c r="B250" i="4"/>
  <c r="D250" i="4" s="1"/>
  <c r="C250" i="4"/>
  <c r="B251" i="4"/>
  <c r="C251" i="4" s="1"/>
  <c r="D251" i="4"/>
  <c r="B252" i="4"/>
  <c r="C252" i="4"/>
  <c r="D252" i="4"/>
  <c r="B253" i="4"/>
  <c r="C253" i="4" s="1"/>
  <c r="D253" i="4"/>
  <c r="B254" i="4"/>
  <c r="D254" i="4" s="1"/>
  <c r="B255" i="4"/>
  <c r="D255" i="4" s="1"/>
  <c r="C255" i="4"/>
  <c r="B256" i="4"/>
  <c r="C256" i="4"/>
  <c r="D256" i="4"/>
  <c r="B257" i="4"/>
  <c r="C257" i="4" s="1"/>
  <c r="B258" i="4"/>
  <c r="D258" i="4" s="1"/>
  <c r="C258" i="4"/>
  <c r="B259" i="4"/>
  <c r="C259" i="4" s="1"/>
  <c r="D259" i="4"/>
  <c r="B260" i="4"/>
  <c r="C260" i="4"/>
  <c r="D260" i="4"/>
  <c r="B261" i="4"/>
  <c r="C261" i="4" s="1"/>
  <c r="D261" i="4"/>
  <c r="B262" i="4"/>
  <c r="D262" i="4" s="1"/>
  <c r="B263" i="4"/>
  <c r="D263" i="4" s="1"/>
  <c r="C263" i="4"/>
  <c r="B264" i="4"/>
  <c r="C264" i="4"/>
  <c r="D264" i="4"/>
  <c r="B265" i="4"/>
  <c r="C265" i="4" s="1"/>
  <c r="B266" i="4"/>
  <c r="D266" i="4" s="1"/>
  <c r="C266" i="4"/>
  <c r="B267" i="4"/>
  <c r="C267" i="4" s="1"/>
  <c r="D267" i="4"/>
  <c r="B268" i="4"/>
  <c r="C268" i="4"/>
  <c r="D268" i="4"/>
  <c r="B269" i="4"/>
  <c r="C269" i="4" s="1"/>
  <c r="D269" i="4"/>
  <c r="B270" i="4"/>
  <c r="D270" i="4" s="1"/>
  <c r="B271" i="4"/>
  <c r="D271" i="4" s="1"/>
  <c r="C271" i="4"/>
  <c r="B272" i="4"/>
  <c r="C272" i="4"/>
  <c r="D272" i="4"/>
  <c r="B273" i="4"/>
  <c r="C273" i="4" s="1"/>
  <c r="B274" i="4"/>
  <c r="D274" i="4" s="1"/>
  <c r="C274" i="4"/>
  <c r="B275" i="4"/>
  <c r="C275" i="4" s="1"/>
  <c r="D275" i="4"/>
  <c r="B276" i="4"/>
  <c r="C276" i="4"/>
  <c r="D276" i="4"/>
  <c r="B277" i="4"/>
  <c r="C277" i="4" s="1"/>
  <c r="D277" i="4"/>
  <c r="B278" i="4"/>
  <c r="D278" i="4" s="1"/>
  <c r="B279" i="4"/>
  <c r="D279" i="4" s="1"/>
  <c r="C279" i="4"/>
  <c r="B280" i="4"/>
  <c r="C280" i="4"/>
  <c r="D280" i="4"/>
  <c r="B281" i="4"/>
  <c r="C281" i="4" s="1"/>
  <c r="B282" i="4"/>
  <c r="D282" i="4" s="1"/>
  <c r="C282" i="4"/>
  <c r="B283" i="4"/>
  <c r="C283" i="4" s="1"/>
  <c r="D283" i="4"/>
  <c r="B284" i="4"/>
  <c r="C284" i="4"/>
  <c r="D284" i="4"/>
  <c r="B285" i="4"/>
  <c r="C285" i="4" s="1"/>
  <c r="D285" i="4"/>
  <c r="B286" i="4"/>
  <c r="D286" i="4" s="1"/>
  <c r="B287" i="4"/>
  <c r="D287" i="4" s="1"/>
  <c r="C287" i="4"/>
  <c r="B288" i="4"/>
  <c r="C288" i="4"/>
  <c r="D288" i="4"/>
  <c r="B289" i="4"/>
  <c r="C289" i="4" s="1"/>
  <c r="B290" i="4"/>
  <c r="D290" i="4" s="1"/>
  <c r="C290" i="4"/>
  <c r="B291" i="4"/>
  <c r="C291" i="4" s="1"/>
  <c r="D291" i="4"/>
  <c r="B292" i="4"/>
  <c r="C292" i="4"/>
  <c r="D292" i="4"/>
  <c r="B293" i="4"/>
  <c r="C293" i="4" s="1"/>
  <c r="D293" i="4"/>
  <c r="B294" i="4"/>
  <c r="D294" i="4" s="1"/>
  <c r="B295" i="4"/>
  <c r="D295" i="4" s="1"/>
  <c r="C295" i="4"/>
  <c r="B296" i="4"/>
  <c r="C296" i="4"/>
  <c r="D296" i="4"/>
  <c r="B297" i="4"/>
  <c r="C297" i="4" s="1"/>
  <c r="B298" i="4"/>
  <c r="D298" i="4" s="1"/>
  <c r="C298" i="4"/>
  <c r="B299" i="4"/>
  <c r="C299" i="4" s="1"/>
  <c r="D299" i="4"/>
  <c r="B300" i="4"/>
  <c r="C300" i="4"/>
  <c r="D300" i="4"/>
  <c r="B301" i="4"/>
  <c r="C301" i="4" s="1"/>
  <c r="D301" i="4"/>
  <c r="B302" i="4"/>
  <c r="D302" i="4" s="1"/>
  <c r="B303" i="4"/>
  <c r="D303" i="4" s="1"/>
  <c r="C303" i="4"/>
  <c r="B304" i="4"/>
  <c r="C304" i="4"/>
  <c r="D304" i="4"/>
  <c r="B305" i="4"/>
  <c r="C305" i="4" s="1"/>
  <c r="B306" i="4"/>
  <c r="D306" i="4" s="1"/>
  <c r="C306" i="4"/>
  <c r="B307" i="4"/>
  <c r="C307" i="4" s="1"/>
  <c r="D307" i="4"/>
  <c r="B308" i="4"/>
  <c r="C308" i="4"/>
  <c r="D308" i="4"/>
  <c r="B309" i="4"/>
  <c r="C309" i="4" s="1"/>
  <c r="D309" i="4"/>
  <c r="B310" i="4"/>
  <c r="D310" i="4" s="1"/>
  <c r="B311" i="4"/>
  <c r="D311" i="4" s="1"/>
  <c r="C311" i="4"/>
  <c r="B312" i="4"/>
  <c r="C312" i="4"/>
  <c r="D312" i="4"/>
  <c r="B313" i="4"/>
  <c r="C313" i="4" s="1"/>
  <c r="B314" i="4"/>
  <c r="D314" i="4" s="1"/>
  <c r="C314" i="4"/>
  <c r="B315" i="4"/>
  <c r="C315" i="4" s="1"/>
  <c r="D315" i="4"/>
  <c r="B316" i="4"/>
  <c r="C316" i="4"/>
  <c r="D316" i="4"/>
  <c r="B317" i="4"/>
  <c r="C317" i="4" s="1"/>
  <c r="D317" i="4"/>
  <c r="B318" i="4"/>
  <c r="D318" i="4" s="1"/>
  <c r="B319" i="4"/>
  <c r="D319" i="4" s="1"/>
  <c r="C319" i="4"/>
  <c r="B320" i="4"/>
  <c r="C320" i="4"/>
  <c r="D320" i="4"/>
  <c r="B321" i="4"/>
  <c r="C321" i="4" s="1"/>
  <c r="B322" i="4"/>
  <c r="D322" i="4" s="1"/>
  <c r="C322" i="4"/>
  <c r="B323" i="4"/>
  <c r="C323" i="4" s="1"/>
  <c r="D323" i="4"/>
  <c r="B324" i="4"/>
  <c r="C324" i="4"/>
  <c r="D324" i="4"/>
  <c r="B325" i="4"/>
  <c r="C325" i="4" s="1"/>
  <c r="D325" i="4"/>
  <c r="B326" i="4"/>
  <c r="D326" i="4" s="1"/>
  <c r="B327" i="4"/>
  <c r="D327" i="4" s="1"/>
  <c r="C327" i="4"/>
  <c r="B328" i="4"/>
  <c r="C328" i="4"/>
  <c r="D328" i="4"/>
  <c r="B329" i="4"/>
  <c r="C329" i="4" s="1"/>
  <c r="B330" i="4"/>
  <c r="D330" i="4" s="1"/>
  <c r="C330" i="4"/>
  <c r="B331" i="4"/>
  <c r="C331" i="4" s="1"/>
  <c r="D331" i="4"/>
  <c r="B332" i="4"/>
  <c r="C332" i="4"/>
  <c r="D332" i="4"/>
  <c r="B333" i="4"/>
  <c r="C333" i="4" s="1"/>
  <c r="D333" i="4"/>
  <c r="B334" i="4"/>
  <c r="D334" i="4" s="1"/>
  <c r="B335" i="4"/>
  <c r="D335" i="4" s="1"/>
  <c r="C335" i="4"/>
  <c r="B336" i="4"/>
  <c r="C336" i="4"/>
  <c r="D336" i="4"/>
  <c r="B337" i="4"/>
  <c r="C337" i="4" s="1"/>
  <c r="B338" i="4"/>
  <c r="D338" i="4" s="1"/>
  <c r="C338" i="4"/>
  <c r="B339" i="4"/>
  <c r="C339" i="4" s="1"/>
  <c r="D339" i="4"/>
  <c r="B340" i="4"/>
  <c r="C340" i="4"/>
  <c r="D340" i="4"/>
  <c r="B341" i="4"/>
  <c r="C341" i="4" s="1"/>
  <c r="D341" i="4"/>
  <c r="B342" i="4"/>
  <c r="D342" i="4" s="1"/>
  <c r="B343" i="4"/>
  <c r="D343" i="4" s="1"/>
  <c r="C343" i="4"/>
  <c r="B344" i="4"/>
  <c r="C344" i="4"/>
  <c r="D344" i="4"/>
  <c r="B345" i="4"/>
  <c r="C345" i="4" s="1"/>
  <c r="B346" i="4"/>
  <c r="D346" i="4" s="1"/>
  <c r="C346" i="4"/>
  <c r="B347" i="4"/>
  <c r="C347" i="4" s="1"/>
  <c r="D347" i="4"/>
  <c r="B348" i="4"/>
  <c r="C348" i="4"/>
  <c r="D348" i="4"/>
  <c r="B349" i="4"/>
  <c r="C349" i="4" s="1"/>
  <c r="D349" i="4"/>
  <c r="B350" i="4"/>
  <c r="D350" i="4" s="1"/>
  <c r="B351" i="4"/>
  <c r="D351" i="4" s="1"/>
  <c r="C351" i="4"/>
  <c r="B352" i="4"/>
  <c r="C352" i="4"/>
  <c r="D352" i="4"/>
  <c r="B353" i="4"/>
  <c r="C353" i="4" s="1"/>
  <c r="B354" i="4"/>
  <c r="D354" i="4" s="1"/>
  <c r="C354" i="4"/>
  <c r="B355" i="4"/>
  <c r="C355" i="4" s="1"/>
  <c r="D355" i="4"/>
  <c r="B356" i="4"/>
  <c r="C356" i="4"/>
  <c r="D356" i="4"/>
  <c r="B357" i="4"/>
  <c r="C357" i="4" s="1"/>
  <c r="D357" i="4"/>
  <c r="B358" i="4"/>
  <c r="D358" i="4" s="1"/>
  <c r="B359" i="4"/>
  <c r="D359" i="4" s="1"/>
  <c r="C359" i="4"/>
  <c r="B360" i="4"/>
  <c r="C360" i="4"/>
  <c r="D360" i="4"/>
  <c r="B361" i="4"/>
  <c r="C361" i="4" s="1"/>
  <c r="B362" i="4"/>
  <c r="D362" i="4" s="1"/>
  <c r="C362" i="4"/>
  <c r="B363" i="4"/>
  <c r="C363" i="4" s="1"/>
  <c r="D363" i="4"/>
  <c r="B364" i="4"/>
  <c r="C364" i="4"/>
  <c r="D364" i="4"/>
  <c r="B365" i="4"/>
  <c r="C365" i="4" s="1"/>
  <c r="D365" i="4"/>
  <c r="B366" i="4"/>
  <c r="D366" i="4" s="1"/>
  <c r="B367" i="4"/>
  <c r="D367" i="4" s="1"/>
  <c r="C367" i="4"/>
  <c r="B368" i="4"/>
  <c r="C368" i="4"/>
  <c r="D368" i="4"/>
  <c r="B369" i="4"/>
  <c r="C369" i="4" s="1"/>
  <c r="B370" i="4"/>
  <c r="D370" i="4" s="1"/>
  <c r="C370" i="4"/>
  <c r="B371" i="4"/>
  <c r="C371" i="4" s="1"/>
  <c r="D371" i="4"/>
  <c r="B372" i="4"/>
  <c r="C372" i="4"/>
  <c r="D372" i="4"/>
  <c r="B373" i="4"/>
  <c r="C373" i="4" s="1"/>
  <c r="D373" i="4"/>
  <c r="B374" i="4"/>
  <c r="D374" i="4" s="1"/>
  <c r="B375" i="4"/>
  <c r="D375" i="4" s="1"/>
  <c r="C375" i="4"/>
  <c r="B376" i="4"/>
  <c r="C376" i="4"/>
  <c r="D376" i="4"/>
  <c r="B377" i="4"/>
  <c r="C377" i="4" s="1"/>
  <c r="B378" i="4"/>
  <c r="D378" i="4" s="1"/>
  <c r="C378" i="4"/>
  <c r="B379" i="4"/>
  <c r="C379" i="4" s="1"/>
  <c r="D379" i="4"/>
  <c r="B380" i="4"/>
  <c r="C380" i="4"/>
  <c r="D380" i="4"/>
  <c r="B381" i="4"/>
  <c r="C381" i="4" s="1"/>
  <c r="D381" i="4"/>
  <c r="B382" i="4"/>
  <c r="D382" i="4" s="1"/>
  <c r="B383" i="4"/>
  <c r="D383" i="4" s="1"/>
  <c r="C383" i="4"/>
  <c r="B384" i="4"/>
  <c r="C384" i="4"/>
  <c r="D384" i="4"/>
  <c r="B385" i="4"/>
  <c r="C385" i="4" s="1"/>
  <c r="B386" i="4"/>
  <c r="D386" i="4" s="1"/>
  <c r="C386" i="4"/>
  <c r="B387" i="4"/>
  <c r="C387" i="4" s="1"/>
  <c r="D387" i="4"/>
  <c r="B388" i="4"/>
  <c r="C388" i="4"/>
  <c r="D388" i="4"/>
  <c r="B389" i="4"/>
  <c r="C389" i="4" s="1"/>
  <c r="D389" i="4"/>
  <c r="B390" i="4"/>
  <c r="C390" i="4" s="1"/>
  <c r="D390" i="4"/>
  <c r="B391" i="4"/>
  <c r="C391" i="4" s="1"/>
  <c r="B392" i="4"/>
  <c r="D392" i="4" s="1"/>
  <c r="C392" i="4"/>
  <c r="B393" i="4"/>
  <c r="C393" i="4"/>
  <c r="D393" i="4"/>
  <c r="B394" i="4"/>
  <c r="C394" i="4" s="1"/>
  <c r="D394" i="4"/>
  <c r="B395" i="4"/>
  <c r="C395" i="4" s="1"/>
  <c r="B396" i="4"/>
  <c r="D396" i="4" s="1"/>
  <c r="C396" i="4"/>
  <c r="B397" i="4"/>
  <c r="C397" i="4"/>
  <c r="D397" i="4"/>
  <c r="B398" i="4"/>
  <c r="C398" i="4" s="1"/>
  <c r="D398" i="4"/>
  <c r="B399" i="4"/>
  <c r="C399" i="4" s="1"/>
  <c r="B400" i="4"/>
  <c r="D400" i="4" s="1"/>
  <c r="C400" i="4"/>
  <c r="B401" i="4"/>
  <c r="C401" i="4"/>
  <c r="D401" i="4"/>
  <c r="B402" i="4"/>
  <c r="C402" i="4" s="1"/>
  <c r="D402" i="4"/>
  <c r="B403" i="4"/>
  <c r="C403" i="4" s="1"/>
  <c r="B404" i="4"/>
  <c r="D404" i="4" s="1"/>
  <c r="C404" i="4"/>
  <c r="B405" i="4"/>
  <c r="C405" i="4"/>
  <c r="D405" i="4"/>
  <c r="B406" i="4"/>
  <c r="C406" i="4" s="1"/>
  <c r="D406" i="4"/>
  <c r="B407" i="4"/>
  <c r="C407" i="4" s="1"/>
  <c r="B408" i="4"/>
  <c r="D408" i="4" s="1"/>
  <c r="C408" i="4"/>
  <c r="B409" i="4"/>
  <c r="C409" i="4"/>
  <c r="D409" i="4"/>
  <c r="B410" i="4"/>
  <c r="C410" i="4" s="1"/>
  <c r="D410" i="4"/>
  <c r="B411" i="4"/>
  <c r="C411" i="4" s="1"/>
  <c r="B412" i="4"/>
  <c r="D412" i="4" s="1"/>
  <c r="C412" i="4"/>
  <c r="B413" i="4"/>
  <c r="C413" i="4"/>
  <c r="D413" i="4"/>
  <c r="B414" i="4"/>
  <c r="C414" i="4" s="1"/>
  <c r="D414" i="4"/>
  <c r="B415" i="4"/>
  <c r="C415" i="4" s="1"/>
  <c r="B416" i="4"/>
  <c r="D416" i="4" s="1"/>
  <c r="C416" i="4"/>
  <c r="B417" i="4"/>
  <c r="C417" i="4"/>
  <c r="D417" i="4"/>
  <c r="B418" i="4"/>
  <c r="C418" i="4" s="1"/>
  <c r="D418" i="4"/>
  <c r="B419" i="4"/>
  <c r="C419" i="4" s="1"/>
  <c r="B420" i="4"/>
  <c r="D420" i="4" s="1"/>
  <c r="C420" i="4"/>
  <c r="B421" i="4"/>
  <c r="C421" i="4"/>
  <c r="D421" i="4"/>
  <c r="B422" i="4"/>
  <c r="C422" i="4" s="1"/>
  <c r="D422" i="4"/>
  <c r="B423" i="4"/>
  <c r="C423" i="4" s="1"/>
  <c r="B424" i="4"/>
  <c r="D424" i="4" s="1"/>
  <c r="C424" i="4"/>
  <c r="B425" i="4"/>
  <c r="C425" i="4"/>
  <c r="D425" i="4"/>
  <c r="B426" i="4"/>
  <c r="C426" i="4" s="1"/>
  <c r="D426" i="4"/>
  <c r="B427" i="4"/>
  <c r="C427" i="4" s="1"/>
  <c r="B428" i="4"/>
  <c r="D428" i="4" s="1"/>
  <c r="C428" i="4"/>
  <c r="B429" i="4"/>
  <c r="C429" i="4"/>
  <c r="D429" i="4"/>
  <c r="B430" i="4"/>
  <c r="C430" i="4" s="1"/>
  <c r="D430" i="4"/>
  <c r="B431" i="4"/>
  <c r="C431" i="4" s="1"/>
  <c r="B432" i="4"/>
  <c r="D432" i="4" s="1"/>
  <c r="C432" i="4"/>
  <c r="B433" i="4"/>
  <c r="C433" i="4"/>
  <c r="D433" i="4"/>
  <c r="B434" i="4"/>
  <c r="C434" i="4" s="1"/>
  <c r="D434" i="4"/>
  <c r="B435" i="4"/>
  <c r="C435" i="4" s="1"/>
  <c r="B436" i="4"/>
  <c r="D436" i="4" s="1"/>
  <c r="C436" i="4"/>
  <c r="B437" i="4"/>
  <c r="C437" i="4"/>
  <c r="D437" i="4"/>
  <c r="B438" i="4"/>
  <c r="C438" i="4" s="1"/>
  <c r="D438" i="4"/>
  <c r="B439" i="4"/>
  <c r="C439" i="4" s="1"/>
  <c r="B440" i="4"/>
  <c r="D440" i="4" s="1"/>
  <c r="C440" i="4"/>
  <c r="B441" i="4"/>
  <c r="C441" i="4"/>
  <c r="D441" i="4"/>
  <c r="B442" i="4"/>
  <c r="C442" i="4" s="1"/>
  <c r="D442" i="4"/>
  <c r="B443" i="4"/>
  <c r="C443" i="4" s="1"/>
  <c r="B444" i="4"/>
  <c r="D444" i="4" s="1"/>
  <c r="C444" i="4"/>
  <c r="B445" i="4"/>
  <c r="C445" i="4"/>
  <c r="D445" i="4"/>
  <c r="B446" i="4"/>
  <c r="C446" i="4" s="1"/>
  <c r="D446" i="4"/>
  <c r="B447" i="4"/>
  <c r="C447" i="4" s="1"/>
  <c r="B448" i="4"/>
  <c r="D448" i="4" s="1"/>
  <c r="C448" i="4"/>
  <c r="B449" i="4"/>
  <c r="C449" i="4"/>
  <c r="D449" i="4"/>
  <c r="B450" i="4"/>
  <c r="C450" i="4" s="1"/>
  <c r="D450" i="4"/>
  <c r="B451" i="4"/>
  <c r="C451" i="4" s="1"/>
  <c r="B452" i="4"/>
  <c r="D452" i="4" s="1"/>
  <c r="C452" i="4"/>
  <c r="B453" i="4"/>
  <c r="C453" i="4"/>
  <c r="D453" i="4"/>
  <c r="B454" i="4"/>
  <c r="C454" i="4" s="1"/>
  <c r="D454" i="4"/>
  <c r="B455" i="4"/>
  <c r="C455" i="4" s="1"/>
  <c r="B456" i="4"/>
  <c r="D456" i="4" s="1"/>
  <c r="C456" i="4"/>
  <c r="B457" i="4"/>
  <c r="C457" i="4"/>
  <c r="D457" i="4"/>
  <c r="B458" i="4"/>
  <c r="C458" i="4" s="1"/>
  <c r="D458" i="4"/>
  <c r="B459" i="4"/>
  <c r="C459" i="4" s="1"/>
  <c r="B460" i="4"/>
  <c r="D460" i="4" s="1"/>
  <c r="C460" i="4"/>
  <c r="B461" i="4"/>
  <c r="C461" i="4"/>
  <c r="D461" i="4"/>
  <c r="B462" i="4"/>
  <c r="C462" i="4" s="1"/>
  <c r="D462" i="4"/>
  <c r="B463" i="4"/>
  <c r="C463" i="4" s="1"/>
  <c r="B5" i="4"/>
  <c r="D5" i="4" s="1"/>
  <c r="D171" i="4" l="1"/>
  <c r="C171" i="4"/>
  <c r="C150" i="4"/>
  <c r="D150" i="4"/>
  <c r="D463" i="4"/>
  <c r="D459" i="4"/>
  <c r="D455" i="4"/>
  <c r="D451" i="4"/>
  <c r="D447" i="4"/>
  <c r="D443" i="4"/>
  <c r="D439" i="4"/>
  <c r="D435" i="4"/>
  <c r="D431" i="4"/>
  <c r="D427" i="4"/>
  <c r="D423" i="4"/>
  <c r="D419" i="4"/>
  <c r="D415" i="4"/>
  <c r="D411" i="4"/>
  <c r="D407" i="4"/>
  <c r="D403" i="4"/>
  <c r="D399" i="4"/>
  <c r="D395" i="4"/>
  <c r="D391" i="4"/>
  <c r="D385" i="4"/>
  <c r="C382" i="4"/>
  <c r="D377" i="4"/>
  <c r="C374" i="4"/>
  <c r="D369" i="4"/>
  <c r="C366" i="4"/>
  <c r="D361" i="4"/>
  <c r="C358" i="4"/>
  <c r="D353" i="4"/>
  <c r="C350" i="4"/>
  <c r="D345" i="4"/>
  <c r="C342" i="4"/>
  <c r="D337" i="4"/>
  <c r="C334" i="4"/>
  <c r="D329" i="4"/>
  <c r="C326" i="4"/>
  <c r="D321" i="4"/>
  <c r="C318" i="4"/>
  <c r="D313" i="4"/>
  <c r="C310" i="4"/>
  <c r="D305" i="4"/>
  <c r="C302" i="4"/>
  <c r="D297" i="4"/>
  <c r="C294" i="4"/>
  <c r="D289" i="4"/>
  <c r="C286" i="4"/>
  <c r="D281" i="4"/>
  <c r="C278" i="4"/>
  <c r="D273" i="4"/>
  <c r="C270" i="4"/>
  <c r="D265" i="4"/>
  <c r="C262" i="4"/>
  <c r="D257" i="4"/>
  <c r="C254" i="4"/>
  <c r="D249" i="4"/>
  <c r="C246" i="4"/>
  <c r="D241" i="4"/>
  <c r="C238" i="4"/>
  <c r="D233" i="4"/>
  <c r="C230" i="4"/>
  <c r="D225" i="4"/>
  <c r="C222" i="4"/>
  <c r="D217" i="4"/>
  <c r="C214" i="4"/>
  <c r="D209" i="4"/>
  <c r="C206" i="4"/>
  <c r="D201" i="4"/>
  <c r="C198" i="4"/>
  <c r="D193" i="4"/>
  <c r="C190" i="4"/>
  <c r="D185" i="4"/>
  <c r="C182" i="4"/>
  <c r="D177" i="4"/>
  <c r="C174" i="4"/>
  <c r="D174" i="4"/>
  <c r="D172" i="4"/>
  <c r="D170" i="4"/>
  <c r="D163" i="4"/>
  <c r="C163" i="4"/>
  <c r="C159" i="4"/>
  <c r="C140" i="4"/>
  <c r="C132" i="4"/>
  <c r="C124" i="4"/>
  <c r="C116" i="4"/>
  <c r="C108" i="4"/>
  <c r="C158" i="4"/>
  <c r="D158" i="4"/>
  <c r="D147" i="4"/>
  <c r="C147" i="4"/>
  <c r="D168" i="4"/>
  <c r="C166" i="4"/>
  <c r="D166" i="4"/>
  <c r="D162" i="4"/>
  <c r="D155" i="4"/>
  <c r="C155" i="4"/>
  <c r="C151" i="4"/>
  <c r="D142" i="4"/>
  <c r="C139" i="4"/>
  <c r="D134" i="4"/>
  <c r="C131" i="4"/>
  <c r="D126" i="4"/>
  <c r="C123" i="4"/>
  <c r="D118" i="4"/>
  <c r="C115" i="4"/>
  <c r="D110" i="4"/>
  <c r="C107" i="4"/>
  <c r="D102" i="4"/>
  <c r="C99" i="4"/>
  <c r="D94" i="4"/>
  <c r="C91" i="4"/>
  <c r="D86" i="4"/>
  <c r="C83" i="4"/>
  <c r="D78" i="4"/>
  <c r="C75" i="4"/>
  <c r="D70" i="4"/>
  <c r="C67" i="4"/>
  <c r="D62" i="4"/>
  <c r="C59" i="4"/>
  <c r="D54" i="4"/>
  <c r="C51" i="4"/>
  <c r="D46" i="4"/>
  <c r="C43" i="4"/>
  <c r="D38" i="4"/>
  <c r="C35" i="4"/>
  <c r="D30" i="4"/>
  <c r="C27" i="4"/>
  <c r="D22" i="4"/>
  <c r="C19" i="4"/>
  <c r="D14" i="4"/>
  <c r="D6" i="4"/>
  <c r="C5" i="4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" i="2"/>
  <c r="A5" i="1"/>
  <c r="B5" i="1" s="1"/>
  <c r="C5" i="1"/>
  <c r="A6" i="1"/>
  <c r="B6" i="1" s="1"/>
  <c r="C6" i="1"/>
  <c r="A7" i="1"/>
  <c r="B7" i="1"/>
  <c r="C7" i="1"/>
  <c r="A8" i="1"/>
  <c r="B8" i="1"/>
  <c r="C8" i="1"/>
  <c r="A9" i="1"/>
  <c r="B9" i="1" s="1"/>
  <c r="C9" i="1"/>
  <c r="A10" i="1"/>
  <c r="B10" i="1" s="1"/>
  <c r="C10" i="1"/>
  <c r="A11" i="1"/>
  <c r="B11" i="1"/>
  <c r="C11" i="1"/>
  <c r="A12" i="1"/>
  <c r="B12" i="1"/>
  <c r="C12" i="1"/>
  <c r="A13" i="1"/>
  <c r="B13" i="1"/>
  <c r="C13" i="1"/>
  <c r="A14" i="1"/>
  <c r="B14" i="1" s="1"/>
  <c r="C14" i="1"/>
  <c r="A15" i="1"/>
  <c r="B15" i="1"/>
  <c r="C15" i="1"/>
  <c r="A16" i="1"/>
  <c r="B16" i="1"/>
  <c r="C16" i="1"/>
  <c r="A17" i="1"/>
  <c r="B17" i="1" s="1"/>
  <c r="C17" i="1"/>
  <c r="A18" i="1"/>
  <c r="B18" i="1" s="1"/>
  <c r="C18" i="1"/>
  <c r="A19" i="1"/>
  <c r="B19" i="1"/>
  <c r="C19" i="1"/>
  <c r="A20" i="1"/>
  <c r="B20" i="1"/>
  <c r="C20" i="1"/>
  <c r="A21" i="1"/>
  <c r="B21" i="1" s="1"/>
  <c r="C21" i="1"/>
  <c r="A22" i="1"/>
  <c r="B22" i="1" s="1"/>
  <c r="C22" i="1"/>
  <c r="A23" i="1"/>
  <c r="B23" i="1"/>
  <c r="C23" i="1"/>
  <c r="A24" i="1"/>
  <c r="B24" i="1"/>
  <c r="C24" i="1"/>
  <c r="C4" i="1"/>
  <c r="A4" i="1"/>
  <c r="B4" i="1" s="1"/>
  <c r="A47" i="3" l="1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C8" i="3" l="1"/>
  <c r="B8" i="3"/>
  <c r="C16" i="3"/>
  <c r="B16" i="3"/>
  <c r="C24" i="3"/>
  <c r="B24" i="3"/>
  <c r="C32" i="3"/>
  <c r="B32" i="3"/>
  <c r="C40" i="3"/>
  <c r="B40" i="3"/>
  <c r="B5" i="3"/>
  <c r="C5" i="3"/>
  <c r="B13" i="3"/>
  <c r="C13" i="3"/>
  <c r="B21" i="3"/>
  <c r="C21" i="3"/>
  <c r="B29" i="3"/>
  <c r="C29" i="3"/>
  <c r="B37" i="3"/>
  <c r="C37" i="3"/>
  <c r="B45" i="3"/>
  <c r="C45" i="3"/>
  <c r="C6" i="3"/>
  <c r="B6" i="3"/>
  <c r="C10" i="3"/>
  <c r="B10" i="3"/>
  <c r="C14" i="3"/>
  <c r="B14" i="3"/>
  <c r="C18" i="3"/>
  <c r="B18" i="3"/>
  <c r="C22" i="3"/>
  <c r="B22" i="3"/>
  <c r="C26" i="3"/>
  <c r="B26" i="3"/>
  <c r="C30" i="3"/>
  <c r="B30" i="3"/>
  <c r="C34" i="3"/>
  <c r="B34" i="3"/>
  <c r="C38" i="3"/>
  <c r="B38" i="3"/>
  <c r="C42" i="3"/>
  <c r="B42" i="3"/>
  <c r="C46" i="3"/>
  <c r="B46" i="3"/>
  <c r="C12" i="3"/>
  <c r="B12" i="3"/>
  <c r="B20" i="3"/>
  <c r="C20" i="3"/>
  <c r="B28" i="3"/>
  <c r="C28" i="3"/>
  <c r="B36" i="3"/>
  <c r="C36" i="3"/>
  <c r="B44" i="3"/>
  <c r="C44" i="3"/>
  <c r="B9" i="3"/>
  <c r="C9" i="3"/>
  <c r="B17" i="3"/>
  <c r="C17" i="3"/>
  <c r="B25" i="3"/>
  <c r="C25" i="3"/>
  <c r="B33" i="3"/>
  <c r="C33" i="3"/>
  <c r="B41" i="3"/>
  <c r="C41" i="3"/>
  <c r="B7" i="3"/>
  <c r="C7" i="3"/>
  <c r="C11" i="3"/>
  <c r="B11" i="3"/>
  <c r="B15" i="3"/>
  <c r="C15" i="3"/>
  <c r="B19" i="3"/>
  <c r="C19" i="3"/>
  <c r="B23" i="3"/>
  <c r="C23" i="3"/>
  <c r="B27" i="3"/>
  <c r="C27" i="3"/>
  <c r="B31" i="3"/>
  <c r="C31" i="3"/>
  <c r="B35" i="3"/>
  <c r="C35" i="3"/>
  <c r="B39" i="3"/>
  <c r="C39" i="3"/>
  <c r="B43" i="3"/>
  <c r="C43" i="3"/>
  <c r="B47" i="3"/>
  <c r="C47" i="3"/>
  <c r="C4" i="3"/>
  <c r="B4" i="3"/>
  <c r="D11" i="3" l="1"/>
  <c r="D46" i="3"/>
  <c r="D38" i="3"/>
  <c r="D30" i="3"/>
  <c r="D22" i="3"/>
  <c r="D14" i="3"/>
  <c r="D6" i="3"/>
  <c r="D32" i="3"/>
  <c r="D16" i="3"/>
  <c r="D12" i="3"/>
  <c r="D42" i="3"/>
  <c r="D34" i="3"/>
  <c r="D26" i="3"/>
  <c r="D18" i="3"/>
  <c r="D10" i="3"/>
  <c r="D40" i="3"/>
  <c r="D24" i="3"/>
  <c r="D8" i="3"/>
  <c r="D35" i="3"/>
  <c r="D19" i="3"/>
  <c r="D41" i="3"/>
  <c r="D9" i="3"/>
  <c r="D20" i="3"/>
  <c r="D21" i="3"/>
  <c r="D43" i="3"/>
  <c r="D27" i="3"/>
  <c r="D25" i="3"/>
  <c r="D36" i="3"/>
  <c r="D37" i="3"/>
  <c r="D5" i="3"/>
  <c r="D47" i="3"/>
  <c r="D39" i="3"/>
  <c r="D31" i="3"/>
  <c r="D23" i="3"/>
  <c r="D15" i="3"/>
  <c r="D7" i="3"/>
  <c r="D33" i="3"/>
  <c r="D17" i="3"/>
  <c r="D44" i="3"/>
  <c r="D28" i="3"/>
  <c r="D45" i="3"/>
  <c r="D29" i="3"/>
  <c r="D13" i="3"/>
  <c r="D4" i="3"/>
</calcChain>
</file>

<file path=xl/sharedStrings.xml><?xml version="1.0" encoding="utf-8"?>
<sst xmlns="http://schemas.openxmlformats.org/spreadsheetml/2006/main" count="1271" uniqueCount="1142">
  <si>
    <t>Pomocou vhodného vzorca doplňte do stĺpca A text bez medzier, do stĺpca B počet znakov bez medzier a do stĺpca C počet znakov s medzerami.</t>
  </si>
  <si>
    <t>Text bez medzier</t>
  </si>
  <si>
    <t>Počet znakov bez medzier</t>
  </si>
  <si>
    <t>Počet znakov s medzerami</t>
  </si>
  <si>
    <t>Originál text</t>
  </si>
  <si>
    <t>ahoj ako sa máš</t>
  </si>
  <si>
    <t>Aby váš dokument pôsobil profesionálne, vo Worde je dostupný vzájomne zladený dizajn hlavičky, päty, titulnej strany a textových polí</t>
  </si>
  <si>
    <t>Môžete pridať napríklad vhodnú úvodnú stranu, hlavičku a bočný panel</t>
  </si>
  <si>
    <t>Video predstavuje účinný spôsob ako demonštrovať vlastné stanovisko</t>
  </si>
  <si>
    <t>Po kliknutí na položku Online video môžete prilepiť vkladací kód pre video, ktoré chcete pridať</t>
  </si>
  <si>
    <t>Môžete zadať aj kľúčové slovo a online vyhľadať video, ktoré sa najlepšie hodí k vášmu dokumentu</t>
  </si>
  <si>
    <t>Kliknite na položku Vložiť a potom vyberte prvky, ktoré chcete pridať z rozličných galérií</t>
  </si>
  <si>
    <t>Pre zladenie dokumentu sú užitočné aj motívy a štýly</t>
  </si>
  <si>
    <t>Keď použijete štýly, nadpisy sa zmenia tak, aby zodpovedali novému motívu</t>
  </si>
  <si>
    <t>Nové tlačidlá sa vo Worde zobrazujú tam, kde ich potrebujete, a pomáhajú vám šetriť čas</t>
  </si>
  <si>
    <t>Spôsob umiestnenia obrázka v dokumente môžete zmeniť tak, že na obrázok kliknete. Vedľa obrázka sa zobrazí tlačidlo s možnosťami rozloženia</t>
  </si>
  <si>
    <t>Keď pracujete na tabuľke, kliknite tam, kde chcete pridať nový riadok alebo stĺpec, a potom kliknite na znamienko plus</t>
  </si>
  <si>
    <t>Nové zobrazenie na čítanie uľahčuje aj čítanie</t>
  </si>
  <si>
    <t>Môžete zbaliť niektoré časti dokumentu a sústrediť sa na text, ktorý potrebujete</t>
  </si>
  <si>
    <t>Ak potrebujete prerušiť čítanie, skôr ako prídete na koniec, Word si zapamätá, kde ste skončili – dokonca aj na inom zariadení</t>
  </si>
  <si>
    <t>Nahraďte prvé 4 znaky písmenom X.</t>
  </si>
  <si>
    <t>IBAN</t>
  </si>
  <si>
    <t>Upravené</t>
  </si>
  <si>
    <t>SK6807200001804652883515</t>
  </si>
  <si>
    <t>SK6807200001254633358003</t>
  </si>
  <si>
    <t>SK6807200003402174309524</t>
  </si>
  <si>
    <t>SK6807200001802455814474</t>
  </si>
  <si>
    <t>SK6807200001783734238905</t>
  </si>
  <si>
    <t>SK6807200002804531327976</t>
  </si>
  <si>
    <t>SK6807200002912283937884</t>
  </si>
  <si>
    <t>SK6807200001013707964711</t>
  </si>
  <si>
    <t>SK6807200001603668782200</t>
  </si>
  <si>
    <t>SK6807200003032157926865</t>
  </si>
  <si>
    <t>SK6807200002233813246782</t>
  </si>
  <si>
    <t>SK6807200002733905986399</t>
  </si>
  <si>
    <t>SK6807200002732275905720</t>
  </si>
  <si>
    <t>SK6807200001683015322744</t>
  </si>
  <si>
    <t>SK6807200002552756621997</t>
  </si>
  <si>
    <t>SK6807200001402018786963</t>
  </si>
  <si>
    <t>SK6807200003302282104761</t>
  </si>
  <si>
    <t>SK6807200001143595994364</t>
  </si>
  <si>
    <t>SK6807200001884707071686</t>
  </si>
  <si>
    <t>SK6807200003922296336980</t>
  </si>
  <si>
    <t>SK6807200001404299177590</t>
  </si>
  <si>
    <t>SK6807200001642090254974</t>
  </si>
  <si>
    <t>SK6807200001063780798347</t>
  </si>
  <si>
    <t>SK6809000002003486813690</t>
  </si>
  <si>
    <t>SK6807200001474935953558</t>
  </si>
  <si>
    <t>SK6807200003493447274567</t>
  </si>
  <si>
    <t>SK6807200003482905604117</t>
  </si>
  <si>
    <t>SK6807200001844971690835</t>
  </si>
  <si>
    <t>SK6809000002032984851223</t>
  </si>
  <si>
    <t>SK6809000001434436346555</t>
  </si>
  <si>
    <t>SK6809000002692368583135</t>
  </si>
  <si>
    <t>SK6809000002322775297031</t>
  </si>
  <si>
    <t>SK6809000001844886089629</t>
  </si>
  <si>
    <t>SK6809000003334882980919</t>
  </si>
  <si>
    <t>SK6809000003822127182877</t>
  </si>
  <si>
    <t>SK6809000001912843848044</t>
  </si>
  <si>
    <t>SK6809000001012293398445</t>
  </si>
  <si>
    <t>SK6807200001722278877622</t>
  </si>
  <si>
    <t>SK6807200001943665523891</t>
  </si>
  <si>
    <t>SK6807200001603358285732</t>
  </si>
  <si>
    <t>SK6809000003174881109396</t>
  </si>
  <si>
    <t>SK6809000002784971076690</t>
  </si>
  <si>
    <t>SK6807200003832808495976</t>
  </si>
  <si>
    <t>SK6807200001173940414528</t>
  </si>
  <si>
    <t>Získajte z účtov v tvare IBAN základné číslo účtu, kód banky a do posledného stĺpca ho zapíšte v tvare základnéčíslo/kódbanky</t>
  </si>
  <si>
    <t>zákl. číslo</t>
  </si>
  <si>
    <t>kód banky</t>
  </si>
  <si>
    <t>základné číslo / kód banky</t>
  </si>
  <si>
    <t>1. Nájdite pozíciu medzery.</t>
  </si>
  <si>
    <t>2. Rozdeľte meno a priezvisko do príslušných stĺpcov.</t>
  </si>
  <si>
    <t>Meno a priezvisko</t>
  </si>
  <si>
    <t>Pozícia medzery</t>
  </si>
  <si>
    <t>Meno</t>
  </si>
  <si>
    <t>Priezvisko</t>
  </si>
  <si>
    <t>Peter Žido</t>
  </si>
  <si>
    <t>Marián Žuk</t>
  </si>
  <si>
    <t>Štefan Zvalčák</t>
  </si>
  <si>
    <t>Stanislav Ženčuch</t>
  </si>
  <si>
    <t>Štefan Zuza</t>
  </si>
  <si>
    <t>Vladimír Verba</t>
  </si>
  <si>
    <t>Anna Baľová</t>
  </si>
  <si>
    <t>Aneta Antoniková</t>
  </si>
  <si>
    <t>Anna Balogová</t>
  </si>
  <si>
    <t>Adela Aľušiková</t>
  </si>
  <si>
    <t>Darina Becková</t>
  </si>
  <si>
    <t>Tomáš Vozár</t>
  </si>
  <si>
    <t>Anna Bajusová</t>
  </si>
  <si>
    <t>Dana Bardzáková</t>
  </si>
  <si>
    <t>Sijár Vodal</t>
  </si>
  <si>
    <t>Tomáš Wysočanský</t>
  </si>
  <si>
    <t>Vladimír Zboray</t>
  </si>
  <si>
    <t>Zdenko Tomahogh</t>
  </si>
  <si>
    <t>Vladimír Varchoľak</t>
  </si>
  <si>
    <t>Anna Antošková</t>
  </si>
  <si>
    <t>Jozef Vachna</t>
  </si>
  <si>
    <t>Peter Valcer</t>
  </si>
  <si>
    <t>Štefan Valiga</t>
  </si>
  <si>
    <t>Vladimír Vasko</t>
  </si>
  <si>
    <t>Vladislav Vasilenka</t>
  </si>
  <si>
    <t>Tomáš Vinicky</t>
  </si>
  <si>
    <t>Tibor Zuščák</t>
  </si>
  <si>
    <t>Miroslav Vajda</t>
  </si>
  <si>
    <t>Roman Vološin</t>
  </si>
  <si>
    <t>Tomáš Vružek</t>
  </si>
  <si>
    <t>Andrea Andrejková</t>
  </si>
  <si>
    <t>Vladimír Vasilišin</t>
  </si>
  <si>
    <t>Melánia Bilíková</t>
  </si>
  <si>
    <t>Adela Brňáková</t>
  </si>
  <si>
    <t>Zuzana Brudňáková</t>
  </si>
  <si>
    <t>Tomáš Telvák</t>
  </si>
  <si>
    <t>Tomáš Timuľák</t>
  </si>
  <si>
    <t>Pavol Telehanič</t>
  </si>
  <si>
    <t>Mária Bončíková</t>
  </si>
  <si>
    <t>Slavomír Teleha</t>
  </si>
  <si>
    <t>Stanislav Tilňak</t>
  </si>
  <si>
    <t>Jana Brindzáková</t>
  </si>
  <si>
    <t>Marek Teleha</t>
  </si>
  <si>
    <t>Eva Bombarová</t>
  </si>
  <si>
    <t>Stanislav Tešla</t>
  </si>
  <si>
    <t>Lenka Bončíková</t>
  </si>
  <si>
    <t>Ivana Bindzárová</t>
  </si>
  <si>
    <t>Ľuboš Telvák</t>
  </si>
  <si>
    <t>Lubomír Tarasenko</t>
  </si>
  <si>
    <t>Róbert Švajka</t>
  </si>
  <si>
    <t>Rastislav Štutika</t>
  </si>
  <si>
    <t>Gabriela Cigániková</t>
  </si>
  <si>
    <t>Matúš Štofík</t>
  </si>
  <si>
    <t>Peter Štofík</t>
  </si>
  <si>
    <t>Tomáš Špitalik</t>
  </si>
  <si>
    <t>Marcel Špitalik</t>
  </si>
  <si>
    <t>Ľuboslav Štofík</t>
  </si>
  <si>
    <t>Zuzana Cenknerová</t>
  </si>
  <si>
    <t>Lukáš Štofík</t>
  </si>
  <si>
    <t>Martina Čopáková</t>
  </si>
  <si>
    <t>Lukáš Šimon</t>
  </si>
  <si>
    <t>Róbert Škuba</t>
  </si>
  <si>
    <t>Zuzana Cimbáková</t>
  </si>
  <si>
    <t>Peter Škurka</t>
  </si>
  <si>
    <t>Róbert Šroba</t>
  </si>
  <si>
    <t>Peter Šajnovský</t>
  </si>
  <si>
    <t>Rastislav Šalacha</t>
  </si>
  <si>
    <t>Viera Čopíková</t>
  </si>
  <si>
    <t>Michal Surinčák</t>
  </si>
  <si>
    <t>Lenka Cucková</t>
  </si>
  <si>
    <t>Ladislav Šteňko</t>
  </si>
  <si>
    <t>Radován Suvák</t>
  </si>
  <si>
    <t>Peter Starinčák</t>
  </si>
  <si>
    <t>Peter Sovič</t>
  </si>
  <si>
    <t>Peter Soukup</t>
  </si>
  <si>
    <t>Marcel Starec</t>
  </si>
  <si>
    <t>Jana Danková</t>
  </si>
  <si>
    <t>Róbert Štefan</t>
  </si>
  <si>
    <t>Rastislav Sirka</t>
  </si>
  <si>
    <t>Daniel Sirka</t>
  </si>
  <si>
    <t>Michal Sivák</t>
  </si>
  <si>
    <t>Karol Sivák</t>
  </si>
  <si>
    <t>Jana Drabová</t>
  </si>
  <si>
    <t>Peter Sidor</t>
  </si>
  <si>
    <t>Katarína Dudičová</t>
  </si>
  <si>
    <t>Vladimír Seňko</t>
  </si>
  <si>
    <t>Peter Sentivan</t>
  </si>
  <si>
    <t>Viktor Salaj</t>
  </si>
  <si>
    <t>Peter Savary</t>
  </si>
  <si>
    <t>Peter Salaj</t>
  </si>
  <si>
    <t>Peter Sejna</t>
  </si>
  <si>
    <t>Peter Seňko</t>
  </si>
  <si>
    <t>Martina Dutková</t>
  </si>
  <si>
    <t>Michaela Fedáková</t>
  </si>
  <si>
    <t>Peter Rybár</t>
  </si>
  <si>
    <t>Peter Rusič</t>
  </si>
  <si>
    <t>Miroslava Fedurcová</t>
  </si>
  <si>
    <t>Michal Rudy</t>
  </si>
  <si>
    <t>Juraj Rondzik</t>
  </si>
  <si>
    <t>Eva Gajdošová</t>
  </si>
  <si>
    <t>Peter Ros</t>
  </si>
  <si>
    <t>Lucia Gajdošová</t>
  </si>
  <si>
    <t>Marek Rim</t>
  </si>
  <si>
    <t>Peter Rohún</t>
  </si>
  <si>
    <t>Lucia Gavronová</t>
  </si>
  <si>
    <t>Marek Poliak</t>
  </si>
  <si>
    <t>Vladislav Popovič</t>
  </si>
  <si>
    <t>Juraj Potocký</t>
  </si>
  <si>
    <t>Michal Pomykal</t>
  </si>
  <si>
    <t>Andrea Gajdulová</t>
  </si>
  <si>
    <t>Peter Polák</t>
  </si>
  <si>
    <t>Ján Dubňanský</t>
  </si>
  <si>
    <t>Michal Dutka</t>
  </si>
  <si>
    <t>Ján Gnip</t>
  </si>
  <si>
    <t>Zdenka Haburajová</t>
  </si>
  <si>
    <t>Daniel Hromadka</t>
  </si>
  <si>
    <t>Oldřich Hudák</t>
  </si>
  <si>
    <t>Martin Karoľ</t>
  </si>
  <si>
    <t>Lucia Lecišcová</t>
  </si>
  <si>
    <t>Michal Mantič</t>
  </si>
  <si>
    <t>Jozef Naščák</t>
  </si>
  <si>
    <t>Jana Štofíková</t>
  </si>
  <si>
    <t>Marek Čopík</t>
  </si>
  <si>
    <t>Stanislav Filip</t>
  </si>
  <si>
    <t>Peter Haburaj</t>
  </si>
  <si>
    <t>Gabriela Halaburková</t>
  </si>
  <si>
    <t>Jozef Hašuľ</t>
  </si>
  <si>
    <t>Jana Hucová</t>
  </si>
  <si>
    <t>Miroslava Hucová</t>
  </si>
  <si>
    <t>Roman Chudík</t>
  </si>
  <si>
    <t>Martin Karľa</t>
  </si>
  <si>
    <t>Dušan Kaučák</t>
  </si>
  <si>
    <t>Jana Kocová</t>
  </si>
  <si>
    <t>Ladislav Kotús</t>
  </si>
  <si>
    <t>Marián Kovaľ</t>
  </si>
  <si>
    <t>Martina Kuľhová</t>
  </si>
  <si>
    <t>Marián Kurilla</t>
  </si>
  <si>
    <t>Matúš Mandrík</t>
  </si>
  <si>
    <t>Tomáš Ondrejkovič</t>
  </si>
  <si>
    <t>Peter Pavlík</t>
  </si>
  <si>
    <t>Milan Piškanin</t>
  </si>
  <si>
    <t>Miloslava Solomonová</t>
  </si>
  <si>
    <t>Jozef Burda</t>
  </si>
  <si>
    <t>Tomáš Bučko</t>
  </si>
  <si>
    <t>Ján Dický</t>
  </si>
  <si>
    <t>Tomáš Fedin</t>
  </si>
  <si>
    <t>Ľuboslav Fedorňák</t>
  </si>
  <si>
    <t>Matúš Gribanič</t>
  </si>
  <si>
    <t>Jaroslav Karľa</t>
  </si>
  <si>
    <t>Lucia Lecká</t>
  </si>
  <si>
    <t>Lucia Michalcová</t>
  </si>
  <si>
    <t>Adrián Padaras</t>
  </si>
  <si>
    <t>Peter Pavlovčin</t>
  </si>
  <si>
    <t>Daniel Pčola</t>
  </si>
  <si>
    <t>František Piškanin</t>
  </si>
  <si>
    <t>Jozef Sidun</t>
  </si>
  <si>
    <t>Pavol Bobiš</t>
  </si>
  <si>
    <t>Peter Bobrik</t>
  </si>
  <si>
    <t>Ján Čus</t>
  </si>
  <si>
    <t>Miroslav Gavura</t>
  </si>
  <si>
    <t>Ivana Holotová</t>
  </si>
  <si>
    <t>Ľuboš Chochrun</t>
  </si>
  <si>
    <t>Miroslav Karamam</t>
  </si>
  <si>
    <t>Radován Konopeus</t>
  </si>
  <si>
    <t>Jozef Lelko</t>
  </si>
  <si>
    <t>Marek Lempeľ</t>
  </si>
  <si>
    <t>Jaroslav Lojan</t>
  </si>
  <si>
    <t>Peter Obšatník</t>
  </si>
  <si>
    <t>Ján Ondika</t>
  </si>
  <si>
    <t>Peter Perec</t>
  </si>
  <si>
    <t>Viera Podová</t>
  </si>
  <si>
    <t>Jaroslava Simkuletová</t>
  </si>
  <si>
    <t>Ivana Štofíková</t>
  </si>
  <si>
    <t>Martin Cimbák</t>
  </si>
  <si>
    <t>Martin Čornanič</t>
  </si>
  <si>
    <t>Michal Ďurika</t>
  </si>
  <si>
    <t>Ľuboš Hafinec</t>
  </si>
  <si>
    <t>Viera Halaburková</t>
  </si>
  <si>
    <t>Tomáš Hanc</t>
  </si>
  <si>
    <t>Slavomíra Haragaľová</t>
  </si>
  <si>
    <t>Jozef Krivák</t>
  </si>
  <si>
    <t>Matúš Labanc</t>
  </si>
  <si>
    <t>Jozef Leško</t>
  </si>
  <si>
    <t>Lucia Maskáľová</t>
  </si>
  <si>
    <t>Matúš Minčič</t>
  </si>
  <si>
    <t>Lenka Pavlíková</t>
  </si>
  <si>
    <t>Ján Petruška</t>
  </si>
  <si>
    <t>Peter Pindroch</t>
  </si>
  <si>
    <t>Jaroslav Pindroch</t>
  </si>
  <si>
    <t>Michaela Solomonová</t>
  </si>
  <si>
    <t>Martin Cudnak</t>
  </si>
  <si>
    <t>Tomáš Čopák</t>
  </si>
  <si>
    <t>Vladimír Fejo</t>
  </si>
  <si>
    <t>Patrik Halaburka</t>
  </si>
  <si>
    <t>Michal Hrabovčin</t>
  </si>
  <si>
    <t>Karol Humenaňský</t>
  </si>
  <si>
    <t>Tomáš Kocík</t>
  </si>
  <si>
    <t>Daniel Kruľ</t>
  </si>
  <si>
    <t>Marián Kunec</t>
  </si>
  <si>
    <t>Martina Kupicová</t>
  </si>
  <si>
    <t>Mária Mačičková</t>
  </si>
  <si>
    <t>Miroslav Palaj</t>
  </si>
  <si>
    <t>Katarína Pčolová</t>
  </si>
  <si>
    <t>František Pitlanič</t>
  </si>
  <si>
    <t>Katarína Raganová</t>
  </si>
  <si>
    <t>Juliana Rohúnová</t>
  </si>
  <si>
    <t>Petra Štofirová</t>
  </si>
  <si>
    <t>Juraj Burda</t>
  </si>
  <si>
    <t>Peter Čornanič</t>
  </si>
  <si>
    <t>Zuzana Dziura</t>
  </si>
  <si>
    <t>Marián Dzjura</t>
  </si>
  <si>
    <t>Jozef Gazda</t>
  </si>
  <si>
    <t>Tatiana Hancová</t>
  </si>
  <si>
    <t>Jozef Havrilko</t>
  </si>
  <si>
    <t>Petra Holotová</t>
  </si>
  <si>
    <t>Maroš Jankaj</t>
  </si>
  <si>
    <t>Jana Kapková</t>
  </si>
  <si>
    <t>Pavol Kapráľ</t>
  </si>
  <si>
    <t>Jana Kapráľová</t>
  </si>
  <si>
    <t>Peter Kontúľ</t>
  </si>
  <si>
    <t>Peter Korobanič</t>
  </si>
  <si>
    <t>Peter Kučera</t>
  </si>
  <si>
    <t>Juraj Marunič</t>
  </si>
  <si>
    <t>Martin Pastorok</t>
  </si>
  <si>
    <t>Michaela Siváková</t>
  </si>
  <si>
    <t>Marek Cucko</t>
  </si>
  <si>
    <t>Martin Čerevka</t>
  </si>
  <si>
    <t>Tomáš Harajdič</t>
  </si>
  <si>
    <t>Štefan Hnat</t>
  </si>
  <si>
    <t>Lucia Hrehová</t>
  </si>
  <si>
    <t>Adrián Jevič</t>
  </si>
  <si>
    <t>Viliam Kacarabčin</t>
  </si>
  <si>
    <t>Jana Karľová</t>
  </si>
  <si>
    <t>Dávid Koco</t>
  </si>
  <si>
    <t>Jozef Kontúľ</t>
  </si>
  <si>
    <t>Vladimír Kontúľ</t>
  </si>
  <si>
    <t>Dušan Kováč</t>
  </si>
  <si>
    <t>Natália Krupová</t>
  </si>
  <si>
    <t>Ľudmila Lapšanská</t>
  </si>
  <si>
    <t>Peter Latta</t>
  </si>
  <si>
    <t>Andrej Marinič</t>
  </si>
  <si>
    <t>Jaroslav Mindoš</t>
  </si>
  <si>
    <t>Lenka Ocetniková</t>
  </si>
  <si>
    <t>Róbert Pavlík</t>
  </si>
  <si>
    <t>Slavomír Petrik</t>
  </si>
  <si>
    <t>Katarína Pľutová</t>
  </si>
  <si>
    <t>Katarína Poldruhaková</t>
  </si>
  <si>
    <t>Jaroslava Sirková</t>
  </si>
  <si>
    <t>Peter Cenkner</t>
  </si>
  <si>
    <t>Slavomír Čičmiš</t>
  </si>
  <si>
    <t>Pavol Čop</t>
  </si>
  <si>
    <t>Martin Dupkanič</t>
  </si>
  <si>
    <t>Matúš Gerboc</t>
  </si>
  <si>
    <t>Branislav Hanc</t>
  </si>
  <si>
    <t>Miroslav Harkot</t>
  </si>
  <si>
    <t>Matej Hirjak</t>
  </si>
  <si>
    <t>Martina Hribová</t>
  </si>
  <si>
    <t>Dušan Chopko</t>
  </si>
  <si>
    <t>Marián Kapráľ</t>
  </si>
  <si>
    <t>Martin Kornucik</t>
  </si>
  <si>
    <t>Lukáš Kovaľ</t>
  </si>
  <si>
    <t>Pavol Kruľ</t>
  </si>
  <si>
    <t>Marek Leňko</t>
  </si>
  <si>
    <t>Lenka Mucková</t>
  </si>
  <si>
    <t>Martin Novotný</t>
  </si>
  <si>
    <t>Ján Padaras</t>
  </si>
  <si>
    <t>Veronika Petrová</t>
  </si>
  <si>
    <t>Eduard Dický</t>
  </si>
  <si>
    <t>Lukáš Fedák</t>
  </si>
  <si>
    <t>Milan Haburaj</t>
  </si>
  <si>
    <t>Dávid Hakulin</t>
  </si>
  <si>
    <t>Michal Hricík</t>
  </si>
  <si>
    <t>Slavomír Ivanco</t>
  </si>
  <si>
    <t>Mário Jevčič</t>
  </si>
  <si>
    <t>Marián Kimák</t>
  </si>
  <si>
    <t>Marián Koco</t>
  </si>
  <si>
    <t>Martin Koco</t>
  </si>
  <si>
    <t>Martin Krajník</t>
  </si>
  <si>
    <t>Marek Lojan</t>
  </si>
  <si>
    <t>Fedor Ľonc</t>
  </si>
  <si>
    <t>Ladislav Marinič</t>
  </si>
  <si>
    <t>Štefan Melník</t>
  </si>
  <si>
    <t>Lucia Miková</t>
  </si>
  <si>
    <t>Ján Paľovčík</t>
  </si>
  <si>
    <t>Ján Piškanin</t>
  </si>
  <si>
    <t>Julia Ruščanská</t>
  </si>
  <si>
    <t>Viera Štofirová</t>
  </si>
  <si>
    <t>František Štutika</t>
  </si>
  <si>
    <t>Pavol Čižmár</t>
  </si>
  <si>
    <t>Martin Gerboc</t>
  </si>
  <si>
    <t>Katarína Haragaľová</t>
  </si>
  <si>
    <t>Mikuláš Hirka</t>
  </si>
  <si>
    <t>Peter Krupa</t>
  </si>
  <si>
    <t>Miroslava Krupová</t>
  </si>
  <si>
    <t>Marek Kulík</t>
  </si>
  <si>
    <t>Matej Lapšanský</t>
  </si>
  <si>
    <t>Lukáš Luco</t>
  </si>
  <si>
    <t>Jozef Lupkovič</t>
  </si>
  <si>
    <t>Anton Marinič</t>
  </si>
  <si>
    <t>Martin Medveď</t>
  </si>
  <si>
    <t>Ján Morťaník</t>
  </si>
  <si>
    <t>Martin Opálka</t>
  </si>
  <si>
    <t>Silvia Páchniková</t>
  </si>
  <si>
    <t>Mária Rutrichová</t>
  </si>
  <si>
    <t>Miroslava Sopkaničová</t>
  </si>
  <si>
    <t>Monika Šantová</t>
  </si>
  <si>
    <t>Tomáš Coranič</t>
  </si>
  <si>
    <t>Miroslav Dragan</t>
  </si>
  <si>
    <t>Milan Ferko</t>
  </si>
  <si>
    <t>Zuzana Gerbocová</t>
  </si>
  <si>
    <t>Miroslav Gonczy</t>
  </si>
  <si>
    <t>Milan Guzej</t>
  </si>
  <si>
    <t>Milan Harmanoš</t>
  </si>
  <si>
    <t>Michal Hodovanec</t>
  </si>
  <si>
    <t>Matúš Holp</t>
  </si>
  <si>
    <t>Martin Chvostáľ</t>
  </si>
  <si>
    <t>Jozef Mažerik</t>
  </si>
  <si>
    <t>Renáta Pacolová</t>
  </si>
  <si>
    <t>Katarína Piliarová</t>
  </si>
  <si>
    <t>Peter Bocko</t>
  </si>
  <si>
    <t>Peter Brecka</t>
  </si>
  <si>
    <t>Patrik Čornanin</t>
  </si>
  <si>
    <t>Dušan Dinič</t>
  </si>
  <si>
    <t>Marek Fedorko</t>
  </si>
  <si>
    <t>Andrej Gaľa</t>
  </si>
  <si>
    <t>Milan Gerboc</t>
  </si>
  <si>
    <t>Silvia Harviliková</t>
  </si>
  <si>
    <t>Nataša Hrinová</t>
  </si>
  <si>
    <t>Matúš Hulmík</t>
  </si>
  <si>
    <t>Martin Chrin</t>
  </si>
  <si>
    <t>Martin Jablonský</t>
  </si>
  <si>
    <t>Martina Kelemecová</t>
  </si>
  <si>
    <t>Marek Kramár</t>
  </si>
  <si>
    <t>Marek Labanič</t>
  </si>
  <si>
    <t>Lubomír Mandzák</t>
  </si>
  <si>
    <t>Ján Novák</t>
  </si>
  <si>
    <t>Anton Ondika</t>
  </si>
  <si>
    <t>Ján Oravec</t>
  </si>
  <si>
    <t>Ján Papp</t>
  </si>
  <si>
    <t>Ivan Pitlanič</t>
  </si>
  <si>
    <t>Martin Burik</t>
  </si>
  <si>
    <t>Ondrej Demčák</t>
  </si>
  <si>
    <t>Miroslav Dinič</t>
  </si>
  <si>
    <t>Milan Feltovič</t>
  </si>
  <si>
    <t>Viera Halamková</t>
  </si>
  <si>
    <t>Petra Harakaľová</t>
  </si>
  <si>
    <t>Nora Harvanová</t>
  </si>
  <si>
    <t>Milada Hucová</t>
  </si>
  <si>
    <t>Michaela Hulajová</t>
  </si>
  <si>
    <t>Matej Husnaj</t>
  </si>
  <si>
    <t>Marián Kapko</t>
  </si>
  <si>
    <t>Milena Karabinčíková</t>
  </si>
  <si>
    <t>Juraj Kočan</t>
  </si>
  <si>
    <t>Marián Kovalčík</t>
  </si>
  <si>
    <t>Marcel Lojka</t>
  </si>
  <si>
    <t>Ľuboš Mačička</t>
  </si>
  <si>
    <t>Pavol Marchevský</t>
  </si>
  <si>
    <t>Jaroslav Meričko</t>
  </si>
  <si>
    <t>Boris Michalco</t>
  </si>
  <si>
    <t>Lucia Minčičová</t>
  </si>
  <si>
    <t>Lenka Mochnáčová</t>
  </si>
  <si>
    <t>Róbert Sirka</t>
  </si>
  <si>
    <t>Jana Starcová</t>
  </si>
  <si>
    <t>Peter Bunga</t>
  </si>
  <si>
    <t>Zuzana Gnipová</t>
  </si>
  <si>
    <t>Matúš Hubner</t>
  </si>
  <si>
    <t>Martin Jankaj</t>
  </si>
  <si>
    <t>Tomáš Janovský</t>
  </si>
  <si>
    <t>Marián Jún</t>
  </si>
  <si>
    <t>Marián Kepič</t>
  </si>
  <si>
    <t>Michaela Kerekaničová</t>
  </si>
  <si>
    <t>Marek Krupa</t>
  </si>
  <si>
    <t>Erik Ľonc</t>
  </si>
  <si>
    <t>Lucia Maliničová</t>
  </si>
  <si>
    <t>Jaroslav Michalenko</t>
  </si>
  <si>
    <t>Ivan Pirič</t>
  </si>
  <si>
    <t>Jitka Sejnová</t>
  </si>
  <si>
    <t>Jana Šepelová</t>
  </si>
  <si>
    <t>Peter Britan</t>
  </si>
  <si>
    <t>Pavol Čopík</t>
  </si>
  <si>
    <t>Patrik Čopík</t>
  </si>
  <si>
    <t>Miroslav Dostál</t>
  </si>
  <si>
    <t>Miloš Dura</t>
  </si>
  <si>
    <t>Mário Dura</t>
  </si>
  <si>
    <t>Jozef Ganišin</t>
  </si>
  <si>
    <t>Nikola Hišemová</t>
  </si>
  <si>
    <t>Nataša Hrežiková</t>
  </si>
  <si>
    <t>Martin Charitun</t>
  </si>
  <si>
    <t>Michaela Jankajová</t>
  </si>
  <si>
    <t>Melánia Karaščaková</t>
  </si>
  <si>
    <t>Marián Kazik</t>
  </si>
  <si>
    <t>Marek Kurej</t>
  </si>
  <si>
    <t>Marek Kuruc</t>
  </si>
  <si>
    <t>Martina Ľaľová</t>
  </si>
  <si>
    <t>Lukáš Ľonc</t>
  </si>
  <si>
    <t>Jozef Max</t>
  </si>
  <si>
    <t>Ľuboslava Miľovčíková</t>
  </si>
  <si>
    <t>Jaroslav Minčič</t>
  </si>
  <si>
    <t>Slavomír Novák</t>
  </si>
  <si>
    <t>Miroslav Orendáč</t>
  </si>
  <si>
    <t>Ján Pčola</t>
  </si>
  <si>
    <t>Ján Petriščák</t>
  </si>
  <si>
    <t>Gabriela Telepjanová</t>
  </si>
  <si>
    <t>Stanislav Bobenič</t>
  </si>
  <si>
    <t>Ivan Bobenič</t>
  </si>
  <si>
    <t>Katarína Terpaková</t>
  </si>
  <si>
    <t>Jozef Bjel</t>
  </si>
  <si>
    <t>Kamila Tomášová</t>
  </si>
  <si>
    <t>Martina Torolová</t>
  </si>
  <si>
    <t>František Bednár</t>
  </si>
  <si>
    <t>Ján Beľan</t>
  </si>
  <si>
    <t>Štefania Terpaková</t>
  </si>
  <si>
    <t>Gabriel Berezňák</t>
  </si>
  <si>
    <t>Lenka Urbanová</t>
  </si>
  <si>
    <t>František Benedikt</t>
  </si>
  <si>
    <t>Jozef Berezňanin</t>
  </si>
  <si>
    <t>Adriana Torolová</t>
  </si>
  <si>
    <t>Ján Bednár</t>
  </si>
  <si>
    <t>Miroslava Varchoľaková</t>
  </si>
  <si>
    <t>Ľudmila Varšaniková</t>
  </si>
  <si>
    <t>Zuzana Vasilegová</t>
  </si>
  <si>
    <t>Michal Bartek</t>
  </si>
  <si>
    <t>Peter Bandurič</t>
  </si>
  <si>
    <t>Miroslav Bandurič</t>
  </si>
  <si>
    <t>Marcela Veličková</t>
  </si>
  <si>
    <t>Zuzana Vicenová</t>
  </si>
  <si>
    <t>František Balog</t>
  </si>
  <si>
    <t>Stanislav Bacovčin</t>
  </si>
  <si>
    <t>Eduard Bábory</t>
  </si>
  <si>
    <t>Emil Badida</t>
  </si>
  <si>
    <t>Dušan Antolík</t>
  </si>
  <si>
    <t>Jozef Andrejčík</t>
  </si>
  <si>
    <t>Lucia Vozárová</t>
  </si>
  <si>
    <t>Michal Aľušik</t>
  </si>
  <si>
    <t>Andrea Vozárová</t>
  </si>
  <si>
    <t>Peter Andrejčík</t>
  </si>
  <si>
    <t>Michaela Zubaľová</t>
  </si>
  <si>
    <t>Peter Aľušik</t>
  </si>
  <si>
    <t>Vladimír Andrejco</t>
  </si>
  <si>
    <t>Gabriela Žolobaničová</t>
  </si>
  <si>
    <t>Ladislav Aľušik</t>
  </si>
  <si>
    <t>Lucia Zubaľová</t>
  </si>
  <si>
    <t>Anton Aľušik</t>
  </si>
  <si>
    <t>Jana Zborayová</t>
  </si>
  <si>
    <t>Dominik Andraščík</t>
  </si>
  <si>
    <t>Dávid Aľušik</t>
  </si>
  <si>
    <t>Marián Aľušik</t>
  </si>
  <si>
    <t>Ida Weichpartová</t>
  </si>
  <si>
    <t>Gabriela Zimovčaková</t>
  </si>
  <si>
    <r>
      <t xml:space="preserve">V nasledovných zadaniach budete pracovať s dátami z hárku </t>
    </r>
    <r>
      <rPr>
        <b/>
        <sz val="14"/>
        <rFont val="Times New Roman"/>
        <family val="1"/>
        <charset val="238"/>
      </rPr>
      <t>múzeá SR</t>
    </r>
    <r>
      <rPr>
        <sz val="14"/>
        <rFont val="Times New Roman"/>
        <family val="1"/>
        <charset val="238"/>
      </rPr>
      <t>.</t>
    </r>
  </si>
  <si>
    <t>- kde sa nachádza múzeum? Napr. Múzeum obchodu sa nachádza v Bratislavskom kraji. (nápoveda: použitie funkcií concatenate, if)</t>
  </si>
  <si>
    <t>- do jedného stĺpca získajte ulicu a číslo z adresy múzea. Napr. Záhorácka 1919. (nápoveda: použitie funkcií find, left)</t>
  </si>
  <si>
    <t>- zistite z registračného čísla rok registrácie (nachádza sa za znakom /) (nápoveda: použitie funkcií find, len, right)</t>
  </si>
  <si>
    <t>- ak je číslo zistené z predošlej úlohy 2ciferné, doplňte ho do ďalšieho stĺpca na 4ciferné doplnením 19, čiže napr. 1982</t>
  </si>
  <si>
    <t>- ak má riaditeľ titul pred menom, vypíšte ho, inak nechajte prázdne miesto</t>
  </si>
  <si>
    <t>- zistite aspoň 1 e-mailovú adresu</t>
  </si>
  <si>
    <t>Kde sa nachádza múzeum?</t>
  </si>
  <si>
    <t>Ulica a číslo</t>
  </si>
  <si>
    <t>Rok registrácie</t>
  </si>
  <si>
    <t>Rok reg. Úplný</t>
  </si>
  <si>
    <t>Titul riaditeľa</t>
  </si>
  <si>
    <t>e-mail</t>
  </si>
  <si>
    <t>Adresár múzeí SR aktualizovaný ku dňu 12. 09. 2013</t>
  </si>
  <si>
    <t>Por. č.</t>
  </si>
  <si>
    <t>Reg. číslo z Registra múzeí a galérií SR</t>
  </si>
  <si>
    <t>Názov múzea</t>
  </si>
  <si>
    <t>Kraj</t>
  </si>
  <si>
    <t>Adresa</t>
  </si>
  <si>
    <t>Kontakt</t>
  </si>
  <si>
    <t>Web stránka</t>
  </si>
  <si>
    <t>Riaditeľ/ vedúci/ správca</t>
  </si>
  <si>
    <t>Zriaďovateľ</t>
  </si>
  <si>
    <t>Poznámka</t>
  </si>
  <si>
    <t>RM 33/98</t>
  </si>
  <si>
    <t xml:space="preserve">Balneologické múzeum v Piešťanoch  </t>
  </si>
  <si>
    <t>TT</t>
  </si>
  <si>
    <t>Beethovenova 5, 921 01 Piešťany</t>
  </si>
  <si>
    <r>
      <t xml:space="preserve">tel.: 033/ 772 28 75; email: </t>
    </r>
    <r>
      <rPr>
        <b/>
        <sz val="11"/>
        <rFont val="Arial"/>
        <family val="2"/>
        <charset val="238"/>
      </rPr>
      <t>balneomuzeum@zupa-tt.sk</t>
    </r>
    <r>
      <rPr>
        <sz val="11"/>
        <rFont val="Arial"/>
        <family val="2"/>
        <charset val="238"/>
      </rPr>
      <t/>
    </r>
  </si>
  <si>
    <t>http://www.balneomuzeum.sk/</t>
  </si>
  <si>
    <t>PhDr. Vladimír Krupa</t>
  </si>
  <si>
    <t>VÚC TT</t>
  </si>
  <si>
    <t>RM 12/98</t>
  </si>
  <si>
    <t>Banícke múzeum</t>
  </si>
  <si>
    <t>KE</t>
  </si>
  <si>
    <t>Šafárikova 31, 048 01 Rožňava</t>
  </si>
  <si>
    <r>
      <t>tel.: 058/734 37 10;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>banmuz@mail.t-com.sk</t>
    </r>
  </si>
  <si>
    <t>http://www.banmuz.sk/</t>
  </si>
  <si>
    <t>Mgr. Jozef Csobádi</t>
  </si>
  <si>
    <t>VÚC KE</t>
  </si>
  <si>
    <t>RM 81/2005</t>
  </si>
  <si>
    <t>Banícke múzeum Gelnica</t>
  </si>
  <si>
    <t>Banícke námestie č. 8, 056 01 Gelnica</t>
  </si>
  <si>
    <r>
      <t xml:space="preserve">tel.: 053/ 482 14 68, 0911 225 454; email: </t>
    </r>
    <r>
      <rPr>
        <b/>
        <sz val="11"/>
        <rFont val="Arial"/>
        <family val="2"/>
        <charset val="238"/>
      </rPr>
      <t>darina.demkova@centrum.sk</t>
    </r>
  </si>
  <si>
    <t>http://www.gelnica.sk/index.php?id_menu=48695</t>
  </si>
  <si>
    <t>Darina Demková</t>
  </si>
  <si>
    <t>mesto Gelnica</t>
  </si>
  <si>
    <t>RM 92/2007</t>
  </si>
  <si>
    <t>Diecézne múzeum Nitrianskeho biskupstva</t>
  </si>
  <si>
    <t>NR</t>
  </si>
  <si>
    <t>Nám. J.Pavla II.č. 7, 949 01 Nitra</t>
  </si>
  <si>
    <r>
      <t xml:space="preserve">tel.: 037/ 772 17 47, 0905 450 316; email: </t>
    </r>
    <r>
      <rPr>
        <b/>
        <sz val="11"/>
        <rFont val="Arial"/>
        <family val="2"/>
        <charset val="238"/>
      </rPr>
      <t>dieceznemuzeum@gmail.com</t>
    </r>
  </si>
  <si>
    <t>http://biskupstvo-nitra.sk/diecezne-muzeum</t>
  </si>
  <si>
    <t>Mgr. Veronika Pleštinská</t>
  </si>
  <si>
    <t>Rímskokatolícka cirkev Biskupstvo Nitra</t>
  </si>
  <si>
    <t>RM 83/2005</t>
  </si>
  <si>
    <r>
      <t>Dubnické múzeum</t>
    </r>
    <r>
      <rPr>
        <sz val="12"/>
        <rFont val="Arial"/>
        <family val="2"/>
        <charset val="238"/>
      </rPr>
      <t>, mestská rozpočtová organizácia</t>
    </r>
  </si>
  <si>
    <t>TN</t>
  </si>
  <si>
    <t>Nám. Sv. Jakuba 623/5, 018 41 Dubnica nad Váhom</t>
  </si>
  <si>
    <r>
      <t xml:space="preserve">tel.: 042/ 442 83 86, 0918 117 022; email: </t>
    </r>
    <r>
      <rPr>
        <b/>
        <sz val="11"/>
        <rFont val="Arial"/>
        <family val="2"/>
        <charset val="238"/>
      </rPr>
      <t>muzeum@dubnica.eu</t>
    </r>
  </si>
  <si>
    <t>http://www.dubnica.sk/mestske-organizacie/dubnicke-muzeum-dubnica-nad-vahom</t>
  </si>
  <si>
    <t>Bc. Lenka Peťovská, poverená riadením</t>
  </si>
  <si>
    <t>mesto Dubnica nad Váhom</t>
  </si>
  <si>
    <t>RM 25/98</t>
  </si>
  <si>
    <t>Gemersko-malohontské múzeum v Rimavskej Sobote  </t>
  </si>
  <si>
    <t>BB</t>
  </si>
  <si>
    <t>Nám. M.Tompu 5, 979 01 Rimavská Sobota</t>
  </si>
  <si>
    <r>
      <t xml:space="preserve">tel.: 047/ 563 27 41; email: </t>
    </r>
    <r>
      <rPr>
        <b/>
        <sz val="11"/>
        <rFont val="Arial"/>
        <family val="2"/>
        <charset val="238"/>
      </rPr>
      <t>office@gmmuzeum.sk</t>
    </r>
  </si>
  <si>
    <t>http://www.gmmuzeum.sk/</t>
  </si>
  <si>
    <t xml:space="preserve">PhDr.Oľga Bodorová </t>
  </si>
  <si>
    <t>VÚC BB</t>
  </si>
  <si>
    <t>RM 72/2002</t>
  </si>
  <si>
    <t>Hontianske múzeum a galéria Ľ. Simonyiho v Šahách</t>
  </si>
  <si>
    <r>
      <rPr>
        <sz val="11"/>
        <rFont val="Arial"/>
        <family val="2"/>
        <charset val="238"/>
      </rPr>
      <t xml:space="preserve">J. Rotaridesa 13, 936 01 </t>
    </r>
    <r>
      <rPr>
        <b/>
        <sz val="11"/>
        <rFont val="Arial"/>
        <family val="2"/>
        <charset val="238"/>
      </rPr>
      <t>Šahy</t>
    </r>
    <r>
      <rPr>
        <sz val="11"/>
        <rFont val="Arial"/>
        <family val="2"/>
        <charset val="238"/>
      </rPr>
      <t/>
    </r>
  </si>
  <si>
    <r>
      <t xml:space="preserve">tel.: 036/ 741 23 65, 0904 990 382; email: </t>
    </r>
    <r>
      <rPr>
        <b/>
        <sz val="11"/>
        <rFont val="Arial"/>
        <family val="2"/>
        <charset val="238"/>
      </rPr>
      <t>muzeum@sahy.sk</t>
    </r>
  </si>
  <si>
    <t>http://www.sahy.sk/vseobecne-informacie.phtml?id3=20253</t>
  </si>
  <si>
    <t xml:space="preserve">Mgr. Tibor Pálinkás  </t>
  </si>
  <si>
    <t>Mesto Šahy</t>
  </si>
  <si>
    <t>RM 27/98</t>
  </si>
  <si>
    <t>Horehronské múzeum v Brezne  </t>
  </si>
  <si>
    <t>Nám.gen.M.R. Štefánika 55/47, 977 01 Brezno</t>
  </si>
  <si>
    <r>
      <t xml:space="preserve">tel.: 048/ 611 24 53; email: </t>
    </r>
    <r>
      <rPr>
        <b/>
        <sz val="11"/>
        <rFont val="Arial"/>
        <family val="2"/>
        <charset val="238"/>
      </rPr>
      <t>muzeumbrezno@stonline.sk</t>
    </r>
  </si>
  <si>
    <t>http://www.horehronskemuzeum.sk/</t>
  </si>
  <si>
    <t xml:space="preserve">Mgr. Ján Weiss             </t>
  </si>
  <si>
    <t>RM 19/98</t>
  </si>
  <si>
    <t>Hornonitrianske múzeum v Prievidzi</t>
  </si>
  <si>
    <t>Košovská cesta 9, 971 01 Prievidza</t>
  </si>
  <si>
    <r>
      <t xml:space="preserve">tel.: 046/ 542 30 54; email: </t>
    </r>
    <r>
      <rPr>
        <b/>
        <sz val="11"/>
        <rFont val="Arial"/>
        <family val="2"/>
        <charset val="238"/>
      </rPr>
      <t>info@muzeumpd.sk</t>
    </r>
    <r>
      <rPr>
        <sz val="11"/>
        <rFont val="Arial"/>
        <family val="2"/>
        <charset val="238"/>
      </rPr>
      <t/>
    </r>
  </si>
  <si>
    <t>www.muzeumpd.sk</t>
  </si>
  <si>
    <t xml:space="preserve">PhDr. Iveta Géczyová </t>
  </si>
  <si>
    <t>VÚC TN</t>
  </si>
  <si>
    <t>RM 90/2007</t>
  </si>
  <si>
    <t>Hradné múzeum Fiľakovo</t>
  </si>
  <si>
    <t>Hlavná ul. 14, 986 01 Fiľakovo</t>
  </si>
  <si>
    <r>
      <t xml:space="preserve">tel.: 047/ 438 20 17, 0918 975 634; email: </t>
    </r>
    <r>
      <rPr>
        <b/>
        <sz val="11"/>
        <rFont val="Arial"/>
        <family val="2"/>
        <charset val="238"/>
      </rPr>
      <t>hradnemuzeum@filakovo.sk</t>
    </r>
    <r>
      <rPr>
        <sz val="11"/>
        <rFont val="Arial"/>
        <family val="2"/>
        <charset val="238"/>
      </rPr>
      <t/>
    </r>
  </si>
  <si>
    <t>http://www.hradfilakovo.sk/</t>
  </si>
  <si>
    <t>Mgr. Attila Agócs</t>
  </si>
  <si>
    <t>Mesto Fiľakovo</t>
  </si>
  <si>
    <t>RM 69/2001</t>
  </si>
  <si>
    <t>Hutnícke múzeum Železiarní Podbrezová</t>
  </si>
  <si>
    <t xml:space="preserve">Kolkáreň 35, 976 81 Podbrezová </t>
  </si>
  <si>
    <r>
      <t xml:space="preserve">tel.: 048/ 645 27 11, 27 11; email: </t>
    </r>
    <r>
      <rPr>
        <b/>
        <sz val="11"/>
        <rFont val="Arial"/>
        <family val="2"/>
        <charset val="238"/>
      </rPr>
      <t>kleinova@zelpo.sk</t>
    </r>
  </si>
  <si>
    <t>http://www.hutnickemuzeum.sk/index.html</t>
  </si>
  <si>
    <t>Mgr.Oľga Kleinová</t>
  </si>
  <si>
    <t>Železiarne Podbrezová a.s.</t>
  </si>
  <si>
    <t>RM 45/98</t>
  </si>
  <si>
    <t>Krajské múzeum v Prešove  </t>
  </si>
  <si>
    <t>PO</t>
  </si>
  <si>
    <t>Hlavná 86, 080 01 Prešov</t>
  </si>
  <si>
    <r>
      <t xml:space="preserve">tel.: 051/ 773 47 08, 051/ 759 82 20; email: </t>
    </r>
    <r>
      <rPr>
        <b/>
        <sz val="11"/>
        <rFont val="Arial"/>
        <family val="2"/>
        <charset val="238"/>
      </rPr>
      <t>krajskemuzeumpo@stonline.sk</t>
    </r>
  </si>
  <si>
    <t>http://www.muzeumpresov.sk/</t>
  </si>
  <si>
    <t>Mgr. Adrián Latta</t>
  </si>
  <si>
    <t>VÚC PO</t>
  </si>
  <si>
    <t>RM 40/98</t>
  </si>
  <si>
    <t>Kysucké múzeum v Čadci  </t>
  </si>
  <si>
    <t>ZA</t>
  </si>
  <si>
    <t>Moyzesova č. 50, 022 01 Čadca</t>
  </si>
  <si>
    <r>
      <t xml:space="preserve">tel.: 041/ 432 13 86, 041/ 432 71 09, 041/ 432 71 10, email: </t>
    </r>
    <r>
      <rPr>
        <b/>
        <sz val="11"/>
        <rFont val="Arial"/>
        <family val="2"/>
        <charset val="238"/>
      </rPr>
      <t>kysuckemuzeum@vuczilina.sk</t>
    </r>
    <r>
      <rPr>
        <sz val="11"/>
        <rFont val="Arial"/>
        <family val="2"/>
        <charset val="238"/>
      </rPr>
      <t/>
    </r>
  </si>
  <si>
    <t>http://www.kysuckemuzeum.sk/</t>
  </si>
  <si>
    <t>MVDr. Miloš Jesenský, PhD.</t>
  </si>
  <si>
    <t>VÚC ZA</t>
  </si>
  <si>
    <t>RM 29/98</t>
  </si>
  <si>
    <t>Lesy SR  š. p. – Lesnícke a drevárske múzeum</t>
  </si>
  <si>
    <t>Nám. SNP 23/35, 960 01 Zvolen</t>
  </si>
  <si>
    <r>
      <t xml:space="preserve">tel.: 045/ 532 18 86; email: </t>
    </r>
    <r>
      <rPr>
        <b/>
        <sz val="11"/>
        <rFont val="Arial"/>
        <family val="2"/>
        <charset val="238"/>
      </rPr>
      <t>muzeum@ldmzvolen.sk</t>
    </r>
    <r>
      <rPr>
        <sz val="11"/>
        <rFont val="Arial"/>
        <family val="2"/>
        <charset val="238"/>
      </rPr>
      <t/>
    </r>
  </si>
  <si>
    <t>http://www.ldmzvolen.sk/</t>
  </si>
  <si>
    <t xml:space="preserve">Mgr. Ľubica Miľanová         </t>
  </si>
  <si>
    <t>Lesy SR Banská Bystrica</t>
  </si>
  <si>
    <t>RM 43/98</t>
  </si>
  <si>
    <t>Liptovské múzeum v Ružomberku  </t>
  </si>
  <si>
    <t>Nám. Š.N.Hýroša 10, 034 50 Ružomberok</t>
  </si>
  <si>
    <r>
      <t xml:space="preserve">tel.: 044/ 432 24 68, 044/ 430 35 33, 0907 847 232; email: </t>
    </r>
    <r>
      <rPr>
        <b/>
        <sz val="11"/>
        <rFont val="Arial"/>
        <family val="2"/>
        <charset val="238"/>
      </rPr>
      <t>sekretariat@liptovskemuzeum.sk</t>
    </r>
    <r>
      <rPr>
        <sz val="11"/>
        <rFont val="Arial"/>
        <family val="2"/>
        <charset val="238"/>
      </rPr>
      <t/>
    </r>
  </si>
  <si>
    <t>http://www.liptovskemuzeum.sk/</t>
  </si>
  <si>
    <t>Mgr. Martin Krupa</t>
  </si>
  <si>
    <t>RM 61/1999</t>
  </si>
  <si>
    <t>Literárne múzeum SNK</t>
  </si>
  <si>
    <t>Ul. M.R.Štefánika 11, 036 01 Martin</t>
  </si>
  <si>
    <r>
      <t xml:space="preserve">tel.: 043/41 341 52; email: </t>
    </r>
    <r>
      <rPr>
        <b/>
        <sz val="11"/>
        <rFont val="Arial"/>
        <family val="2"/>
        <charset val="238"/>
      </rPr>
      <t>snlm@snk.sk</t>
    </r>
    <r>
      <rPr>
        <sz val="11"/>
        <rFont val="Arial"/>
        <family val="2"/>
        <charset val="238"/>
      </rPr>
      <t/>
    </r>
  </si>
  <si>
    <t>http://www.snk.sk/?aktualne-informacie</t>
  </si>
  <si>
    <t>PhDr. Jozef Beňovský</t>
  </si>
  <si>
    <t>MK SR</t>
  </si>
  <si>
    <t>RM 47/98</t>
  </si>
  <si>
    <t>Ľubovnianske múzeum - hrad v Starej Ľubovni</t>
  </si>
  <si>
    <t>Zámocká 22, 064 01 Stará Ľubovňa</t>
  </si>
  <si>
    <r>
      <t xml:space="preserve">tel.: 052/ 432 24 22, 052/ 432 23 02, 0910 340 050; email: </t>
    </r>
    <r>
      <rPr>
        <b/>
        <sz val="11"/>
        <rFont val="Arial"/>
        <family val="2"/>
        <charset val="238"/>
      </rPr>
      <t>muzeum@slnet.sk</t>
    </r>
    <r>
      <rPr>
        <sz val="11"/>
        <rFont val="Arial"/>
        <family val="2"/>
        <charset val="238"/>
      </rPr>
      <t/>
    </r>
  </si>
  <si>
    <t>http://www.muzeumsl.sk/</t>
  </si>
  <si>
    <t>PhDr. Dalibor Mikulík</t>
  </si>
  <si>
    <t>RM 20/98</t>
  </si>
  <si>
    <t>Malokarpatské múzeum v Pezinku</t>
  </si>
  <si>
    <t>BA</t>
  </si>
  <si>
    <r>
      <t xml:space="preserve">M.R. Štefánika 4, 902 01 </t>
    </r>
    <r>
      <rPr>
        <b/>
        <sz val="11"/>
        <rFont val="Arial"/>
        <family val="2"/>
        <charset val="238"/>
      </rPr>
      <t>Pezinok</t>
    </r>
  </si>
  <si>
    <r>
      <t>tel.: 033/ 641 33 47, 033/ 641 20 57;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>muzeumpezinok@muzeumpezinok.sk</t>
    </r>
    <r>
      <rPr>
        <sz val="11"/>
        <rFont val="Arial"/>
        <family val="2"/>
        <charset val="238"/>
      </rPr>
      <t/>
    </r>
  </si>
  <si>
    <t>http://www.muzeumpezinok.sk/</t>
  </si>
  <si>
    <t>PhDr. Martin Hrubala, PhD.</t>
  </si>
  <si>
    <t>VÚC BA</t>
  </si>
  <si>
    <t>RM 97/2009</t>
  </si>
  <si>
    <t>Mestské múzeum a galéria v Holíči</t>
  </si>
  <si>
    <t>Zámocká 391/2, 908 51 Holíč</t>
  </si>
  <si>
    <r>
      <t xml:space="preserve">tel.: 034/ 668 20 11, 034/ 668 51 55, 0907 657 884; email: </t>
    </r>
    <r>
      <rPr>
        <b/>
        <sz val="11"/>
        <rFont val="Arial"/>
        <family val="2"/>
        <charset val="238"/>
      </rPr>
      <t>tikholic@holic.sk</t>
    </r>
  </si>
  <si>
    <t>http://holic.sk/index.php/mestske-muzeum-mestskeorganizacie-202</t>
  </si>
  <si>
    <t>Ing. Katarína Turečková</t>
  </si>
  <si>
    <t>Mesto Holíč</t>
  </si>
  <si>
    <t>RM 68/2000</t>
  </si>
  <si>
    <t>Mestské múzeum a galéria vo Veľkom Šariši</t>
  </si>
  <si>
    <t xml:space="preserve">Nám. sv. Jakuba 1, 082 21 Veľký Šariš </t>
  </si>
  <si>
    <r>
      <t xml:space="preserve">tel.: 0908 640 155, 0948 903 321, 0911 446 206; email: </t>
    </r>
    <r>
      <rPr>
        <b/>
        <sz val="11"/>
        <rFont val="Arial"/>
        <family val="2"/>
        <charset val="238"/>
      </rPr>
      <t>mmagvelkysaris@gmail.com</t>
    </r>
  </si>
  <si>
    <t>http://kicvelkysaris.webnode.sk/mestske-muzeum-a-galeria-velky-saris/</t>
  </si>
  <si>
    <t>Mgr. Júlia Olejňaková</t>
  </si>
  <si>
    <t>Mesto Veľký Šariš</t>
  </si>
  <si>
    <t>RM 80/2005</t>
  </si>
  <si>
    <t>Mestské múzeum Štúrovo</t>
  </si>
  <si>
    <t>Pri colnici 2, 943 01 Štúrovo</t>
  </si>
  <si>
    <r>
      <t xml:space="preserve">tel.: 036/ 752 40 02; email: </t>
    </r>
    <r>
      <rPr>
        <b/>
        <sz val="11"/>
        <rFont val="Arial"/>
        <family val="2"/>
        <charset val="238"/>
      </rPr>
      <t>muzeum.sturovo@zoznam.sk</t>
    </r>
  </si>
  <si>
    <t>http://www.sturovo.sk/muzeum.phtml?id3=17310&amp;id2=0</t>
  </si>
  <si>
    <t>Nataša Simonková</t>
  </si>
  <si>
    <t>Mesto Štúrovo</t>
  </si>
  <si>
    <t>RM 91/2007</t>
  </si>
  <si>
    <t>Mestské múzeum Šurany</t>
  </si>
  <si>
    <t>Malá ulica č. 2, 942 01 Šurany</t>
  </si>
  <si>
    <r>
      <t>tel.: 035/ 650 11 64, 035/ 650 00 77;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>msks-surany@szm.sk</t>
    </r>
  </si>
  <si>
    <t>http://www.surany.sk/organizacie/mestske-kulturne-stredisko/mestske-muzeum-surany-synagoga</t>
  </si>
  <si>
    <t>RNDr. Miroslav Eliáš</t>
  </si>
  <si>
    <t>Mesto Šurany</t>
  </si>
  <si>
    <t>RM 75/2003</t>
  </si>
  <si>
    <t>Mestské múzeum v Pezinku</t>
  </si>
  <si>
    <t>M.R.Štefánika 1, 902 01 Pezinok</t>
  </si>
  <si>
    <r>
      <t xml:space="preserve">tel.: 033/ 641 23 06, 0910 953 943; email: </t>
    </r>
    <r>
      <rPr>
        <b/>
        <sz val="11"/>
        <rFont val="Arial"/>
        <family val="2"/>
        <charset val="238"/>
      </rPr>
      <t>pospechova@mestskemuzeumpk.sk</t>
    </r>
    <r>
      <rPr>
        <sz val="11"/>
        <color theme="1"/>
        <rFont val="Calibri"/>
        <family val="2"/>
        <charset val="238"/>
        <scheme val="minor"/>
      </rPr>
      <t/>
    </r>
  </si>
  <si>
    <t>http://www.mestskemuzeumpk.sk/</t>
  </si>
  <si>
    <t>PhDr. Petra Pospechová</t>
  </si>
  <si>
    <t>Mesto Pezinok</t>
  </si>
  <si>
    <t>RM 70/2002</t>
  </si>
  <si>
    <t>Mestské múzeum v Rajci</t>
  </si>
  <si>
    <t>Nám. SNP 15/15, 015 01 Rajec</t>
  </si>
  <si>
    <r>
      <t xml:space="preserve">tel.: 041/ 542 47 03, 041/ 542 20 67, 0910 909 049, 0910 923 575; email: </t>
    </r>
    <r>
      <rPr>
        <b/>
        <sz val="11"/>
        <rFont val="Arial"/>
        <family val="2"/>
        <charset val="238"/>
      </rPr>
      <t>msks@rajec.net</t>
    </r>
    <r>
      <rPr>
        <sz val="11"/>
        <rFont val="Arial"/>
        <family val="2"/>
        <charset val="238"/>
      </rPr>
      <t/>
    </r>
  </si>
  <si>
    <t>http://www.rajec.info/section/default/33</t>
  </si>
  <si>
    <t>Anna Tordová</t>
  </si>
  <si>
    <t>Mesto Rajec</t>
  </si>
  <si>
    <t>RM 99/2010</t>
  </si>
  <si>
    <t>Mestské múzeum v Senci</t>
  </si>
  <si>
    <t>Nám. 1. mája 2, 903 01 Senec</t>
  </si>
  <si>
    <r>
      <t xml:space="preserve">tel.: 02/ 2 020 55 01, 0911 169 754; email: </t>
    </r>
    <r>
      <rPr>
        <b/>
        <sz val="11"/>
        <rFont val="Arial"/>
        <family val="2"/>
        <charset val="238"/>
      </rPr>
      <t>muzeum@senec.sk  </t>
    </r>
  </si>
  <si>
    <t>http://www.msks-senec.sk/mestsk-m-zeum</t>
  </si>
  <si>
    <t>Mgr. Gábor Strešňák</t>
  </si>
  <si>
    <t>Mesto Senec</t>
  </si>
  <si>
    <t>RM 74/2003</t>
  </si>
  <si>
    <t>Miestne múzeum Turany</t>
  </si>
  <si>
    <t>Budovateľská 594/6, 038 53 Turany</t>
  </si>
  <si>
    <r>
      <t xml:space="preserve">tel.: 043/ 429 24 00, 043/ 429 26 48, 0905 297 555; email: </t>
    </r>
    <r>
      <rPr>
        <b/>
        <sz val="11"/>
        <rFont val="Arial"/>
        <family val="2"/>
        <charset val="238"/>
      </rPr>
      <t>obecturany@nextra.sk</t>
    </r>
  </si>
  <si>
    <t>http://www.turany.sk/muzeu_sk.html</t>
  </si>
  <si>
    <t>Mgr.  Veronika Dériová</t>
  </si>
  <si>
    <t>Obec Turany</t>
  </si>
  <si>
    <t>RM 67/2000</t>
  </si>
  <si>
    <t>Múzejno-dokumentačné centrum železníc SR</t>
  </si>
  <si>
    <t>Dopravná 2, 831 06 Bratislava</t>
  </si>
  <si>
    <r>
      <t xml:space="preserve">tel: 02/ 202 972 96, fax: 02/ 202 972 96; email: </t>
    </r>
    <r>
      <rPr>
        <b/>
        <sz val="11"/>
        <rFont val="Arial"/>
        <family val="2"/>
        <charset val="238"/>
      </rPr>
      <t>tunega.michal@zsr.sk</t>
    </r>
  </si>
  <si>
    <t>http://www.mdc.sk/</t>
  </si>
  <si>
    <t>Ing. Vladimír Herda, CSc.</t>
  </si>
  <si>
    <t xml:space="preserve">Generálne riaditeľstvo  ŽSR </t>
  </si>
  <si>
    <t>RM 06/98</t>
  </si>
  <si>
    <t xml:space="preserve">Múzeum a Kultúrne centrum južného Zemplína </t>
  </si>
  <si>
    <t>ul. M.R. Štefánika 257/65, 075 01 Trebišov</t>
  </si>
  <si>
    <r>
      <t xml:space="preserve">tel.: 056/ 672 22 34; email: </t>
    </r>
    <r>
      <rPr>
        <b/>
        <sz val="11"/>
        <rFont val="Arial"/>
        <family val="2"/>
        <charset val="238"/>
      </rPr>
      <t>trebisov.muzeum@vucke.sk</t>
    </r>
  </si>
  <si>
    <t>http://www.muzeumtv.sk/</t>
  </si>
  <si>
    <t>Mgr. Beáta Kereštanová</t>
  </si>
  <si>
    <t>RM 101/2012</t>
  </si>
  <si>
    <t>Múzeum Andreja Sládkoviča v Krupine</t>
  </si>
  <si>
    <t>Sládkovičova 51/20, 963 01 Krupina</t>
  </si>
  <si>
    <r>
      <t xml:space="preserve">tel.: 045/ 552 18 05, 0917 761 156, 0917 761 157; email: </t>
    </r>
    <r>
      <rPr>
        <b/>
        <sz val="11"/>
        <rFont val="Arial"/>
        <family val="2"/>
        <charset val="238"/>
      </rPr>
      <t>muzeum@krupina.sk</t>
    </r>
    <r>
      <rPr>
        <sz val="11"/>
        <rFont val="Arial"/>
        <family val="2"/>
        <charset val="238"/>
      </rPr>
      <t/>
    </r>
  </si>
  <si>
    <t>http://www.krupina.sk/?stranka=muzeum</t>
  </si>
  <si>
    <t>Ján Alakša</t>
  </si>
  <si>
    <t>Mesto Krupina</t>
  </si>
  <si>
    <t>RM 100/2011</t>
  </si>
  <si>
    <t>Múzeum Červený Kláštor</t>
  </si>
  <si>
    <t>Pod lipami 20, 059 06 Červený Kláštor</t>
  </si>
  <si>
    <r>
      <t xml:space="preserve">tel.: 052/ 482 20 57, 0911 325 250; email: </t>
    </r>
    <r>
      <rPr>
        <b/>
        <sz val="11"/>
        <rFont val="Arial"/>
        <family val="2"/>
        <charset val="238"/>
      </rPr>
      <t>muzeumcervenyklastor@muzeumcervenyklastor.sk</t>
    </r>
    <r>
      <rPr>
        <sz val="11"/>
        <rFont val="Arial"/>
        <family val="2"/>
        <charset val="238"/>
      </rPr>
      <t/>
    </r>
  </si>
  <si>
    <t>http://www.muzeumcervenyklastor.sk/</t>
  </si>
  <si>
    <t>PhDr. Milan Gacík</t>
  </si>
  <si>
    <t>Pamiatkový úrad SR</t>
  </si>
  <si>
    <t>RM 86/2006</t>
  </si>
  <si>
    <t xml:space="preserve">Múzeum divadelného ústavu </t>
  </si>
  <si>
    <t>Jakubovo nám. 12, 813 57 Bratislava</t>
  </si>
  <si>
    <r>
      <t xml:space="preserve">tel.: 02/ 204 871 03, 02/ 204 873 02; email: </t>
    </r>
    <r>
      <rPr>
        <b/>
        <sz val="11"/>
        <rFont val="Arial"/>
        <family val="2"/>
        <charset val="238"/>
      </rPr>
      <t>oleg.dlouhy@theatre.sk</t>
    </r>
    <r>
      <rPr>
        <sz val="11"/>
        <rFont val="Arial"/>
        <family val="2"/>
        <charset val="238"/>
      </rPr>
      <t/>
    </r>
  </si>
  <si>
    <t>http://www.theatre.sk/sk/dokumentacia/fondy-a-zbierky/</t>
  </si>
  <si>
    <t>PhDr. Oleg Dlouhý</t>
  </si>
  <si>
    <t>Divadelný ústav (MK SR)</t>
  </si>
  <si>
    <t>RM 77/2003</t>
  </si>
  <si>
    <t xml:space="preserve">Múzeum Jána Cikkera </t>
  </si>
  <si>
    <t>Fialkové údolie č.2, 811 01 Bratislava</t>
  </si>
  <si>
    <r>
      <t>tel.: 02/ 544 125 55, 0918 471 225;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 xml:space="preserve">muzeumjcikker@stonline.sk </t>
    </r>
  </si>
  <si>
    <t>http://www.jan-cikker.org/muzeum.html</t>
  </si>
  <si>
    <t>Mgr. art. Irena Michalicová</t>
  </si>
  <si>
    <t>Nadácia J. Cikkera</t>
  </si>
  <si>
    <t>RM 04/98</t>
  </si>
  <si>
    <t>Múzeum Jána Thaina v Nových Zámkoch 
– Thain János Múzeum Érsekújvár</t>
  </si>
  <si>
    <t>Pribinova 6, 940 62 Nové Zámky</t>
  </si>
  <si>
    <r>
      <t xml:space="preserve">tel.: 035/ 640 00 32, 035/  640 06 26; email: </t>
    </r>
    <r>
      <rPr>
        <b/>
        <sz val="11"/>
        <rFont val="Arial"/>
        <family val="2"/>
        <charset val="238"/>
      </rPr>
      <t>muzeumnz@mail.t-com.sk</t>
    </r>
  </si>
  <si>
    <t>http://www.muzeumnz.sk/</t>
  </si>
  <si>
    <t>Helena Gudmonová</t>
  </si>
  <si>
    <t>VÚC NR</t>
  </si>
  <si>
    <t>RM 71/2002</t>
  </si>
  <si>
    <t xml:space="preserve">Múzeum Janka Kráľa </t>
  </si>
  <si>
    <t>Nám. Osloboditeľov 30, 031 01 Liptovský Mikuláš</t>
  </si>
  <si>
    <r>
      <t xml:space="preserve">tel.: 044/ 552 25 54; email: </t>
    </r>
    <r>
      <rPr>
        <b/>
        <sz val="11"/>
        <rFont val="Arial"/>
        <family val="2"/>
        <charset val="238"/>
      </rPr>
      <t>muzeumjk@mjk.lm.sk</t>
    </r>
    <r>
      <rPr>
        <sz val="11"/>
        <rFont val="Arial"/>
        <family val="2"/>
        <charset val="238"/>
      </rPr>
      <t/>
    </r>
  </si>
  <si>
    <t>http://www.mjk.sk/</t>
  </si>
  <si>
    <t>Mgr. Zdenko Blažek</t>
  </si>
  <si>
    <t>Mesto Liptovský Mikuláš</t>
  </si>
  <si>
    <t>RM 78/2004</t>
  </si>
  <si>
    <t xml:space="preserve">Múzeum kolies ETOP </t>
  </si>
  <si>
    <t xml:space="preserve">Gen. M. R. Štefánika 7263/6, 911 01 Trenčín </t>
  </si>
  <si>
    <r>
      <t xml:space="preserve">tel.: 032/ 744 52 16; email: </t>
    </r>
    <r>
      <rPr>
        <b/>
        <sz val="11"/>
        <rFont val="Arial"/>
        <family val="2"/>
        <charset val="238"/>
      </rPr>
      <t>muzeum.kolies@etop.sk</t>
    </r>
  </si>
  <si>
    <t>http://www.muzeumkolies.sk/</t>
  </si>
  <si>
    <t xml:space="preserve">Ing. Martina Lukáčová
</t>
  </si>
  <si>
    <t>ETOP TRADING, a.s. Púchov</t>
  </si>
  <si>
    <t>RM 10/98</t>
  </si>
  <si>
    <t>Múzeum mesta Bratislavy  </t>
  </si>
  <si>
    <t xml:space="preserve">Radničná 1, 815 18 Bratislava 1 </t>
  </si>
  <si>
    <r>
      <t xml:space="preserve">tel.: 02/ 591 008 12, 02/ 591 008 11; email: </t>
    </r>
    <r>
      <rPr>
        <b/>
        <sz val="11"/>
        <rFont val="Arial"/>
        <family val="2"/>
        <charset val="238"/>
      </rPr>
      <t>mmba@bratislava.sk</t>
    </r>
  </si>
  <si>
    <t>http://www.muzeum.bratislava.sk/</t>
  </si>
  <si>
    <t>PhDr. Peter Hyross</t>
  </si>
  <si>
    <t>Magistrát hl.mesta SR Bratislavy</t>
  </si>
  <si>
    <t>RM 85/2006</t>
  </si>
  <si>
    <t xml:space="preserve">Múzeum Michala Tillnera </t>
  </si>
  <si>
    <t>Záhorácka 1919, 901 01 Malacky</t>
  </si>
  <si>
    <r>
      <t xml:space="preserve">tel.: 034/ 772 21 10, 034/ 772 21 55, 0903 801 214; email: </t>
    </r>
    <r>
      <rPr>
        <b/>
        <sz val="11"/>
        <rFont val="Arial"/>
        <family val="2"/>
        <charset val="238"/>
      </rPr>
      <t>muzeum@mckmalacky.sk</t>
    </r>
  </si>
  <si>
    <t>http://www.malacky.sk/index.php?page=obcan&amp;menuid=468</t>
  </si>
  <si>
    <t>Mgr. Jana Zetková</t>
  </si>
  <si>
    <t>Mesto Malacky (MCK)</t>
  </si>
  <si>
    <t>RM 09/98</t>
  </si>
  <si>
    <t>Múzeum mincí a medailí Kremnica</t>
  </si>
  <si>
    <t>Štefánikovo nám.11/21, 967 01 Kremnica</t>
  </si>
  <si>
    <r>
      <t xml:space="preserve">tel.: 045/ 678 03 01; email: </t>
    </r>
    <r>
      <rPr>
        <b/>
        <sz val="11"/>
        <rFont val="Arial"/>
        <family val="2"/>
        <charset val="238"/>
      </rPr>
      <t>muzeum@nbs.sk</t>
    </r>
    <r>
      <rPr>
        <sz val="10"/>
        <rFont val="Arial"/>
        <family val="2"/>
        <charset val="238"/>
      </rPr>
      <t/>
    </r>
  </si>
  <si>
    <t>http://www.muzeumkremnica.sk/sk/uvod</t>
  </si>
  <si>
    <t>Mgr. Mariana Novotná</t>
  </si>
  <si>
    <t>Národná banka Slovenska</t>
  </si>
  <si>
    <t>RM 57/99</t>
  </si>
  <si>
    <t>Múzeum obchodu</t>
  </si>
  <si>
    <t xml:space="preserve">Linzbothova 16, 821 06 Bratislava </t>
  </si>
  <si>
    <r>
      <t xml:space="preserve">tel.: 02/ 452 431 67; email: </t>
    </r>
    <r>
      <rPr>
        <b/>
        <sz val="11"/>
        <rFont val="Arial"/>
        <family val="2"/>
        <charset val="238"/>
      </rPr>
      <t>muzeumobchodu@gmail.com</t>
    </r>
  </si>
  <si>
    <t>http://www.muzeumobchoduba.sk</t>
  </si>
  <si>
    <t>Marcel Juck</t>
  </si>
  <si>
    <t>MH SR</t>
  </si>
  <si>
    <t>RM 84/2006</t>
  </si>
  <si>
    <t>Múzeum oravskej dediny Zuberec</t>
  </si>
  <si>
    <t>Brestová č. 850, 027 32 Zuberec</t>
  </si>
  <si>
    <r>
      <t xml:space="preserve">tel.: 043/ 539 51 49; email: </t>
    </r>
    <r>
      <rPr>
        <b/>
        <sz val="11"/>
        <rFont val="Arial"/>
        <family val="2"/>
        <charset val="238"/>
      </rPr>
      <t>muzeum@zuberec.sk</t>
    </r>
  </si>
  <si>
    <t>http://muzeum.zuberec.sk/</t>
  </si>
  <si>
    <t>Mgr. Richard Janoštín</t>
  </si>
  <si>
    <t>Obec Zuberec</t>
  </si>
  <si>
    <t>RM 44/98</t>
  </si>
  <si>
    <t>Múzeum polície Slovenskej republiky</t>
  </si>
  <si>
    <t>Gunduličova 2, 812 72 Bratislava 1</t>
  </si>
  <si>
    <r>
      <t xml:space="preserve">tel.: 09610 560 87; email: </t>
    </r>
    <r>
      <rPr>
        <b/>
        <sz val="11"/>
        <rFont val="Arial"/>
        <family val="2"/>
        <charset val="238"/>
      </rPr>
      <t>muzeumpz@minv.sk</t>
    </r>
  </si>
  <si>
    <t>http://www.minv.sk/?muzeum-policie-slovenskej-republiky</t>
  </si>
  <si>
    <t>PhDr. Zuzana Slameňová</t>
  </si>
  <si>
    <t>MV SR</t>
  </si>
  <si>
    <t>RM 102/2012</t>
  </si>
  <si>
    <t>Múzeum regiónu Údolie Gortvy</t>
  </si>
  <si>
    <t>Stojkovicsov kaštieľ 143, 980 31 Hodejov</t>
  </si>
  <si>
    <r>
      <t xml:space="preserve">tel: Vladimír Gondáš - 0917 220 588, Jana klučárová - 0908 532 472; email: </t>
    </r>
    <r>
      <rPr>
        <b/>
        <sz val="11"/>
        <rFont val="Arial"/>
        <family val="2"/>
        <charset val="238"/>
      </rPr>
      <t>muzeum@hodejov.sk</t>
    </r>
  </si>
  <si>
    <t>http://www.hodejov.sk/clanky/kontakt/</t>
  </si>
  <si>
    <t>Vladimír Gondáš</t>
  </si>
  <si>
    <t>obec Hodejov</t>
  </si>
  <si>
    <t>RM 22/98</t>
  </si>
  <si>
    <t>Múzeum Slovenského národného povstania</t>
  </si>
  <si>
    <t>Kapitulská 23, 975 59 Banská Bystrica</t>
  </si>
  <si>
    <r>
      <t xml:space="preserve">sekretariát - tel.: 048/ 245 11 01, 0918 899 444; email: </t>
    </r>
    <r>
      <rPr>
        <b/>
        <sz val="11"/>
        <rFont val="Arial"/>
        <family val="2"/>
        <charset val="238"/>
      </rPr>
      <t>muzeumsnp@muzeumsnp.sk</t>
    </r>
    <r>
      <rPr>
        <sz val="11"/>
        <rFont val="Arial"/>
        <family val="2"/>
        <charset val="238"/>
      </rPr>
      <t/>
    </r>
  </si>
  <si>
    <t>http://www.muzeumsnp.sk/</t>
  </si>
  <si>
    <t>PhDr. Stanislav Mičev</t>
  </si>
  <si>
    <t>RM 13/98</t>
  </si>
  <si>
    <t>Múzeum Spiša v Spišskej Novej Vsi  </t>
  </si>
  <si>
    <t>Letná 50, 052 01 Spišská Nová Ves</t>
  </si>
  <si>
    <r>
      <t xml:space="preserve">tel.: 053/ 442 37 57; email: </t>
    </r>
    <r>
      <rPr>
        <b/>
        <sz val="11"/>
        <rFont val="Arial"/>
        <family val="2"/>
        <charset val="238"/>
      </rPr>
      <t>muzeumspisa@muzeumspisa.com</t>
    </r>
    <r>
      <rPr>
        <sz val="11"/>
        <rFont val="Arial"/>
        <family val="2"/>
        <charset val="238"/>
      </rPr>
      <t/>
    </r>
  </si>
  <si>
    <t>http://www.muzeumspisa.com/</t>
  </si>
  <si>
    <t>Ing. Zuzana Krempaská</t>
  </si>
  <si>
    <t>RM 16/98</t>
  </si>
  <si>
    <t>Múzeum školstva a pedagogiky</t>
  </si>
  <si>
    <t>Hálová 16, 851 01 Bratislava 5</t>
  </si>
  <si>
    <r>
      <t xml:space="preserve">tel: 02/ 624 10 665; email: </t>
    </r>
    <r>
      <rPr>
        <b/>
        <sz val="11"/>
        <rFont val="Arial"/>
        <family val="2"/>
        <charset val="238"/>
      </rPr>
      <t>msap@uips.sk</t>
    </r>
    <r>
      <rPr>
        <sz val="11"/>
        <rFont val="Arial"/>
        <family val="2"/>
        <charset val="238"/>
      </rPr>
      <t/>
    </r>
  </si>
  <si>
    <t>http://www.msap.sk/</t>
  </si>
  <si>
    <t>PhDr. Daniela Vaněková</t>
  </si>
  <si>
    <t>MŠ SR</t>
  </si>
  <si>
    <t>RM 66/2000</t>
  </si>
  <si>
    <t>Múzeum telesnej kultúry v SR</t>
  </si>
  <si>
    <t>Junácka 6, 832 80 Bratislava 3</t>
  </si>
  <si>
    <r>
      <t xml:space="preserve">tel.: 02/ 443 724 27, 02/ 492 493 70, 0911 474 127; email: </t>
    </r>
    <r>
      <rPr>
        <b/>
        <sz val="11"/>
        <rFont val="Arial"/>
        <family val="2"/>
        <charset val="238"/>
      </rPr>
      <t>muzeum.tk@stonline.sk</t>
    </r>
    <r>
      <rPr>
        <sz val="10"/>
        <rFont val="Arial"/>
        <family val="2"/>
        <charset val="238"/>
      </rPr>
      <t/>
    </r>
  </si>
  <si>
    <t>http://muzeumsportu.sk/</t>
  </si>
  <si>
    <t>PhDr. Zdenka Letenayová</t>
  </si>
  <si>
    <t xml:space="preserve">Slovenské združenie telesnej kultúry </t>
  </si>
  <si>
    <t>RM 48/98</t>
  </si>
  <si>
    <t>Múzeum v Kežmarku</t>
  </si>
  <si>
    <t>Hradné nám. 42, 060 01 Kežmarok</t>
  </si>
  <si>
    <r>
      <t xml:space="preserve">tel.: 052/ 452 26 19; </t>
    </r>
    <r>
      <rPr>
        <sz val="11"/>
        <rFont val="Arial"/>
        <family val="2"/>
        <charset val="238"/>
      </rPr>
      <t xml:space="preserve">Riaditeľka - tel.: 052/ 428 00 75; email: </t>
    </r>
    <r>
      <rPr>
        <b/>
        <sz val="11"/>
        <rFont val="Arial"/>
        <family val="2"/>
        <charset val="238"/>
      </rPr>
      <t xml:space="preserve">riaditelka.muzea@kezmarok.com </t>
    </r>
  </si>
  <si>
    <t>http://www.kezmarok.com/</t>
  </si>
  <si>
    <t>Mgr. Erika Cintulová</t>
  </si>
  <si>
    <t>RM 28/98</t>
  </si>
  <si>
    <t>Novohradské múzeum a galéria v Lučenci  </t>
  </si>
  <si>
    <t>Kubínyiho nám.3, 984 01 Lučenec</t>
  </si>
  <si>
    <r>
      <t xml:space="preserve">tel.: 047/ 433 25 02, 047/ 433 23 97; email: </t>
    </r>
    <r>
      <rPr>
        <b/>
        <sz val="11"/>
        <rFont val="Arial"/>
        <family val="2"/>
        <charset val="238"/>
      </rPr>
      <t>nmlc@stonline.sk</t>
    </r>
  </si>
  <si>
    <t>http://www.nmg.sk/</t>
  </si>
  <si>
    <t>Mgr. Iveta Kaczarová</t>
  </si>
  <si>
    <t xml:space="preserve">RM 82/2005 </t>
  </si>
  <si>
    <t xml:space="preserve">Obecné Myšľanské múzeum </t>
  </si>
  <si>
    <t>Obchodná 104, 044 15 Nižná Myšľa</t>
  </si>
  <si>
    <r>
      <t xml:space="preserve">tel.: 055/ 698 01 24; email: </t>
    </r>
    <r>
      <rPr>
        <b/>
        <sz val="11"/>
        <rFont val="Arial"/>
        <family val="2"/>
        <charset val="238"/>
      </rPr>
      <t>info@niznamysla.sk</t>
    </r>
  </si>
  <si>
    <t>http://www.niznamysla.sk/web/index.php?option=com_content&amp;view=category&amp;layout=blog&amp;id=74&amp;Itemid=113</t>
  </si>
  <si>
    <t>PhDr. Ladislav Olexa</t>
  </si>
  <si>
    <t xml:space="preserve">Obec Nižná Myšla </t>
  </si>
  <si>
    <t>RM 41/98</t>
  </si>
  <si>
    <t>Oravské múzeum P. O. Hviezdoslava v Dolnom Kubíne</t>
  </si>
  <si>
    <t>Hviezdoslavovo nám. č.7, 026 01 Dolný Kubín</t>
  </si>
  <si>
    <r>
      <t xml:space="preserve">tel.: 043/ 581 61 19; email: </t>
    </r>
    <r>
      <rPr>
        <b/>
        <sz val="11"/>
        <rFont val="Arial"/>
        <family val="2"/>
        <charset val="238"/>
      </rPr>
      <t>muzeum@oravskemuzeum.sk</t>
    </r>
    <r>
      <rPr>
        <sz val="11"/>
        <rFont val="Arial"/>
        <family val="2"/>
        <charset val="238"/>
      </rPr>
      <t/>
    </r>
  </si>
  <si>
    <t>http://www.oravamuzeum.sk/</t>
  </si>
  <si>
    <t>PaedDr. Mária Jagnešáková</t>
  </si>
  <si>
    <t>RM 98/2009</t>
  </si>
  <si>
    <t xml:space="preserve">Ovčiarske múzeum </t>
  </si>
  <si>
    <t xml:space="preserve">Partizánska 1606, 033 01 Liptovský Hrádok </t>
  </si>
  <si>
    <t>tel.: 0903 537 289; email: info@ovciarskemuzeum.sk</t>
  </si>
  <si>
    <t>http://www.ovciarskemuzeum.sk/</t>
  </si>
  <si>
    <t>Ing. Milan Jurík</t>
  </si>
  <si>
    <t>Občianske združenie Spoločnosť priateľov Múzea liptovskej dediny</t>
  </si>
  <si>
    <t>RM 08/98</t>
  </si>
  <si>
    <t xml:space="preserve">Podpolianske múzeum </t>
  </si>
  <si>
    <t>Partizánska 63, 962 12 Detva</t>
  </si>
  <si>
    <r>
      <t xml:space="preserve">tel.: 045/ 545 52 12; email: </t>
    </r>
    <r>
      <rPr>
        <b/>
        <sz val="11"/>
        <rFont val="Arial"/>
        <family val="2"/>
        <charset val="238"/>
      </rPr>
      <t>muzeum@kcdetva.sk</t>
    </r>
    <r>
      <rPr>
        <sz val="11"/>
        <rFont val="Arial"/>
        <family val="2"/>
        <charset val="238"/>
      </rPr>
      <t/>
    </r>
  </si>
  <si>
    <t>http://www.kcdetva.sk/sk/Category/19/Category/23/Podpolianske%20m%C3%BAzeum.proxia</t>
  </si>
  <si>
    <t>PaedDr. Renata Babicová</t>
  </si>
  <si>
    <t>Mesto Detva</t>
  </si>
  <si>
    <t>RM 50/98</t>
  </si>
  <si>
    <t>Podtatranské múzeum v Poprade  </t>
  </si>
  <si>
    <t>ul. Vajanského 72/4, 058 01 Poprad</t>
  </si>
  <si>
    <r>
      <t xml:space="preserve">tel.: 052/ 772 19 24; email: </t>
    </r>
    <r>
      <rPr>
        <b/>
        <sz val="11"/>
        <rFont val="Arial"/>
        <family val="2"/>
        <charset val="238"/>
      </rPr>
      <t>sekretariat@muzeumpp.sk</t>
    </r>
    <r>
      <rPr>
        <sz val="11"/>
        <rFont val="Arial"/>
        <family val="2"/>
        <charset val="238"/>
      </rPr>
      <t/>
    </r>
  </si>
  <si>
    <t>http://www.muzeumpp.sk/</t>
  </si>
  <si>
    <t>PhDr. Magdaléna Bekessová</t>
  </si>
  <si>
    <t>RM 03/98</t>
  </si>
  <si>
    <t>Podunajské múzeum v Komárne - Duna Menti Múzeum Komárom</t>
  </si>
  <si>
    <t>Palatínova ul. 13, 945 05 Komárno</t>
  </si>
  <si>
    <r>
      <t xml:space="preserve">tel.: Hl.budova - 035/ 773 14 76; email: </t>
    </r>
    <r>
      <rPr>
        <b/>
        <sz val="11"/>
        <rFont val="Arial"/>
        <family val="2"/>
        <charset val="238"/>
      </rPr>
      <t>muzeumkomarno@gmail.com</t>
    </r>
  </si>
  <si>
    <t>http://www.muzeumkn.sk</t>
  </si>
  <si>
    <t>Ing. Jozef Csütörtöky, CSc.</t>
  </si>
  <si>
    <t>RM 32/98</t>
  </si>
  <si>
    <t>Pohronské múzeum v Novej Bani  </t>
  </si>
  <si>
    <t>Bernolákova 2, 968 01 Nová Baňa</t>
  </si>
  <si>
    <r>
      <t xml:space="preserve">tel.: 045/ 685 51 78, 045/ 685 78 34; email: </t>
    </r>
    <r>
      <rPr>
        <b/>
        <sz val="11"/>
        <rFont val="Arial"/>
        <family val="2"/>
        <charset val="238"/>
      </rPr>
      <t>muzeumpm@stonline.s</t>
    </r>
    <r>
      <rPr>
        <sz val="11"/>
        <rFont val="Arial"/>
        <family val="2"/>
        <charset val="238"/>
      </rPr>
      <t>k</t>
    </r>
  </si>
  <si>
    <t>http://www.pohronskemuzeum.sk/</t>
  </si>
  <si>
    <t>Mgr. Katarína Konečná</t>
  </si>
  <si>
    <t>RM 02/98</t>
  </si>
  <si>
    <t>Ponitrianske múzeum v Nitre  </t>
  </si>
  <si>
    <t>Štefánikova tr. 1, 949 01 Nitra</t>
  </si>
  <si>
    <r>
      <t xml:space="preserve">tel.: 037/ 651 00 00, 037/ 651 42 53; email: </t>
    </r>
    <r>
      <rPr>
        <b/>
        <sz val="11"/>
        <rFont val="Arial"/>
        <family val="2"/>
        <charset val="238"/>
      </rPr>
      <t>nimuz-sek@mail.t-com.sk</t>
    </r>
  </si>
  <si>
    <t>http://muzeumnitra.sk/</t>
  </si>
  <si>
    <t>Mgr. Anton Števko</t>
  </si>
  <si>
    <t>RM 39/98</t>
  </si>
  <si>
    <t>Považské múzeum v Žiline  </t>
  </si>
  <si>
    <t>Topoľova 1, 010 03 Žilina</t>
  </si>
  <si>
    <r>
      <t xml:space="preserve">tel.: 041/500 15 10, 041/ 500 15 11; email: </t>
    </r>
    <r>
      <rPr>
        <b/>
        <sz val="11"/>
        <rFont val="Arial"/>
        <family val="2"/>
        <charset val="238"/>
      </rPr>
      <t>muzeum@pmza.sk</t>
    </r>
    <r>
      <rPr>
        <sz val="11"/>
        <rFont val="Arial"/>
        <family val="2"/>
        <charset val="238"/>
      </rPr>
      <t/>
    </r>
  </si>
  <si>
    <t>http://pmza.sk/</t>
  </si>
  <si>
    <t>Ing. Ladislav Cimerák, PhD.</t>
  </si>
  <si>
    <t>RM 64/2000</t>
  </si>
  <si>
    <t xml:space="preserve">Slovenská pošta, a.s. Poštové múzeum </t>
  </si>
  <si>
    <t>Partizánska ul. 9, 975 99 Banská Bystrica</t>
  </si>
  <si>
    <r>
      <t xml:space="preserve">tel.: 048/433 95 07; email: </t>
    </r>
    <r>
      <rPr>
        <b/>
        <sz val="11"/>
        <rFont val="Arial"/>
        <family val="2"/>
        <charset val="238"/>
      </rPr>
      <t>muzeum@slposta.sk</t>
    </r>
    <r>
      <rPr>
        <sz val="11"/>
        <rFont val="Arial"/>
        <family val="2"/>
        <charset val="238"/>
      </rPr>
      <t/>
    </r>
  </si>
  <si>
    <t>http://www.posta.sk/informacie/postove-muzeum</t>
  </si>
  <si>
    <t>Mgr. Martin Vančo PhD.</t>
  </si>
  <si>
    <t xml:space="preserve">Slovenská pošta a.s. </t>
  </si>
  <si>
    <t>RM 30/98</t>
  </si>
  <si>
    <t xml:space="preserve">Slovenské banské múzeum </t>
  </si>
  <si>
    <t>Kammerhofská 2, 969 01 Banská Štiavnica</t>
  </si>
  <si>
    <r>
      <t xml:space="preserve">tel.: 045/ 692 05 35, 045/ 694 94 22; email: </t>
    </r>
    <r>
      <rPr>
        <b/>
        <sz val="11"/>
        <rFont val="Arial"/>
        <family val="2"/>
        <charset val="238"/>
      </rPr>
      <t>sbm@muzeumbs.sk</t>
    </r>
    <r>
      <rPr>
        <sz val="11"/>
        <rFont val="Arial"/>
        <family val="2"/>
        <charset val="238"/>
      </rPr>
      <t/>
    </r>
  </si>
  <si>
    <t>http://www.muzeumbs.sk/</t>
  </si>
  <si>
    <t>PhDr. Jozef Labuda, CSc.</t>
  </si>
  <si>
    <t>MŽP SR</t>
  </si>
  <si>
    <t>RM 42/98</t>
  </si>
  <si>
    <t>Slovenské múzeum ochrany prírody a jaskyniarstva</t>
  </si>
  <si>
    <t>Ulica 1. mája 38, 031 01 Liptovský Mikuláš</t>
  </si>
  <si>
    <r>
      <t xml:space="preserve">tel.: 044/ 547 72 30, sekr.: 044/ 547 72 11; email: </t>
    </r>
    <r>
      <rPr>
        <b/>
        <sz val="11"/>
        <rFont val="Arial"/>
        <family val="2"/>
        <charset val="238"/>
      </rPr>
      <t>smopaj@smopaj.sk</t>
    </r>
    <r>
      <rPr>
        <sz val="11"/>
        <rFont val="Arial"/>
        <family val="2"/>
        <charset val="238"/>
      </rPr>
      <t/>
    </r>
  </si>
  <si>
    <t>http://www.smopaj.sk/</t>
  </si>
  <si>
    <t>RNDr. Dana Šubová</t>
  </si>
  <si>
    <t>RM SNM/98</t>
  </si>
  <si>
    <t xml:space="preserve">Slovenské národné múzeum v Bratislave - riaditeľstvo </t>
  </si>
  <si>
    <t>Vajanského nábr. 2, P.O.BOX 13, 810 06 Bratislava</t>
  </si>
  <si>
    <r>
      <t xml:space="preserve">tel.: 02/ 204 69 114; email: </t>
    </r>
    <r>
      <rPr>
        <b/>
        <sz val="11"/>
        <rFont val="Arial"/>
        <family val="2"/>
        <charset val="238"/>
      </rPr>
      <t>sekretariat@snm.sk</t>
    </r>
  </si>
  <si>
    <t>http://www.snm.sk/</t>
  </si>
  <si>
    <t>PaedDr. Rastislav Púdelka</t>
  </si>
  <si>
    <t>RM 01/98</t>
  </si>
  <si>
    <t>Slovenské plynárenské múzeum</t>
  </si>
  <si>
    <t>Mlynské Nivy 44/a, 842 11 Bratislava</t>
  </si>
  <si>
    <r>
      <t xml:space="preserve">tel.: 02/ 626 241 64, 02/ 626 241 68; email: </t>
    </r>
    <r>
      <rPr>
        <b/>
        <sz val="11"/>
        <rFont val="Arial"/>
        <family val="2"/>
        <charset val="238"/>
      </rPr>
      <t>muzeum@spp.sk</t>
    </r>
    <r>
      <rPr>
        <sz val="11"/>
        <rFont val="Arial"/>
        <family val="2"/>
        <charset val="238"/>
      </rPr>
      <t/>
    </r>
  </si>
  <si>
    <t>http://www.spp.sk/kontakt/plynarenske-muzeum/</t>
  </si>
  <si>
    <t>Ľubica Oreská</t>
  </si>
  <si>
    <t>Slovenský plynárenský priemysel a.s.</t>
  </si>
  <si>
    <t>RM 58/99</t>
  </si>
  <si>
    <t>Slovenské poľnohospodárske múzeum</t>
  </si>
  <si>
    <t>ul. Dlhá 92, PP 34/B, 950 50 Nitra</t>
  </si>
  <si>
    <r>
      <t xml:space="preserve">tel.: 037/ 657 25 53, 0911 404 001; email: </t>
    </r>
    <r>
      <rPr>
        <b/>
        <sz val="11"/>
        <rFont val="Arial"/>
        <family val="2"/>
        <charset val="238"/>
      </rPr>
      <t>muzeum@agrokomplex.sk</t>
    </r>
    <r>
      <rPr>
        <sz val="11"/>
        <rFont val="Arial"/>
        <family val="2"/>
        <charset val="238"/>
      </rPr>
      <t/>
    </r>
  </si>
  <si>
    <t>http://spmnitra.sk/</t>
  </si>
  <si>
    <t>Ing. Vladimír Majerčík</t>
  </si>
  <si>
    <t>Agrokomplex, Výstavníctvo Nitra</t>
  </si>
  <si>
    <t>RM 60/99</t>
  </si>
  <si>
    <t xml:space="preserve">Slovenské sklárske múzeum </t>
  </si>
  <si>
    <t xml:space="preserve">Schreiberova 365, 020 61 Lednické Rovne </t>
  </si>
  <si>
    <r>
      <t xml:space="preserve">tel.: 042/ 460 12 80, 042/ 460 14 17; email: </t>
    </r>
    <r>
      <rPr>
        <b/>
        <sz val="11"/>
        <rFont val="Arial"/>
        <family val="2"/>
        <charset val="238"/>
      </rPr>
      <t>kasarova@rona.sk</t>
    </r>
    <r>
      <rPr>
        <sz val="11"/>
        <rFont val="Arial"/>
        <family val="2"/>
        <charset val="238"/>
      </rPr>
      <t xml:space="preserve"> </t>
    </r>
  </si>
  <si>
    <t>http://www.muzeum.sk/default.php?obj=muzeum&amp;ix=sskm</t>
  </si>
  <si>
    <t xml:space="preserve">Mgr. Anna Kasárová </t>
  </si>
  <si>
    <t>Rona, a.s.</t>
  </si>
  <si>
    <t>RM 59/99</t>
  </si>
  <si>
    <t xml:space="preserve">Slovenské technické múzeum </t>
  </si>
  <si>
    <t>Hlavná 88, 040 01 Košice</t>
  </si>
  <si>
    <r>
      <t xml:space="preserve">tel.: 055/ 622 40 35, 055/ 726 06 12; email: </t>
    </r>
    <r>
      <rPr>
        <b/>
        <sz val="11"/>
        <rFont val="Arial"/>
        <family val="2"/>
        <charset val="238"/>
      </rPr>
      <t>stmke@stm-ke.sk</t>
    </r>
    <r>
      <rPr>
        <sz val="11"/>
        <rFont val="Arial"/>
        <family val="2"/>
        <charset val="238"/>
      </rPr>
      <t/>
    </r>
  </si>
  <si>
    <t>http://www.stm-ke.sk/index.php/sk/</t>
  </si>
  <si>
    <t>Ing. Eugen Labanič</t>
  </si>
  <si>
    <t xml:space="preserve">MK SR </t>
  </si>
  <si>
    <t>RM 62/1999</t>
  </si>
  <si>
    <t xml:space="preserve">SNK - Slovanské múzeum A. S. Puškina </t>
  </si>
  <si>
    <t>Brodzany 159, 958 42 Brodzany</t>
  </si>
  <si>
    <r>
      <t xml:space="preserve">tel.: 038/ 748 72 63; Riaditeľka - tel.: 038/ 748 72 64; email: </t>
    </r>
    <r>
      <rPr>
        <b/>
        <sz val="11"/>
        <rFont val="Arial"/>
        <family val="2"/>
        <charset val="238"/>
      </rPr>
      <t>eva.gersiova@snk.sk</t>
    </r>
  </si>
  <si>
    <t>http://www.snk.sk/?slovanske-muzeum-a-s-puskina</t>
  </si>
  <si>
    <t>Mgr. Eva Geršiová</t>
  </si>
  <si>
    <t>MK SR (SNK)</t>
  </si>
  <si>
    <t>RM 24/98</t>
  </si>
  <si>
    <t>Stredoslovenské múzeum v Banskej Bystrici  </t>
  </si>
  <si>
    <t>Nám. SNP 4, 975 90 Banská Bystrica</t>
  </si>
  <si>
    <r>
      <t xml:space="preserve">tel.: 048/ 412 58 95 - 6; email: </t>
    </r>
    <r>
      <rPr>
        <b/>
        <sz val="11"/>
        <rFont val="Arial"/>
        <family val="2"/>
        <charset val="238"/>
      </rPr>
      <t>ssm@ssmuzeum.sk</t>
    </r>
  </si>
  <si>
    <t>http://www.stredoslovenskemuzeum.sk/</t>
  </si>
  <si>
    <t>PhDr. Roman Hradecký</t>
  </si>
  <si>
    <t>RM 88/2006</t>
  </si>
  <si>
    <t>SÚH - Múzeum Mikuláša Thege-Konkolyho</t>
  </si>
  <si>
    <t>Komárňanská 134, 947 01 Hurbanovo</t>
  </si>
  <si>
    <r>
      <t xml:space="preserve">tel.: 035/ 760 24 84, 035/ 245 11 02; email: </t>
    </r>
    <r>
      <rPr>
        <b/>
        <sz val="11"/>
        <rFont val="Arial"/>
        <family val="2"/>
        <charset val="238"/>
      </rPr>
      <t>suh@suh.sk</t>
    </r>
  </si>
  <si>
    <t>http://www.suh.sk/index.php?option=com_content&amp;view=article&amp;id=293&amp;Itemid=132</t>
  </si>
  <si>
    <t>Ing. Theodor Pintér</t>
  </si>
  <si>
    <t>MK SR (Slovenská ústredná hvezdáreň)</t>
  </si>
  <si>
    <t>RM 95/2008</t>
  </si>
  <si>
    <t xml:space="preserve">Súkromné etnografické múzeum </t>
  </si>
  <si>
    <t>Cottbuská 36, 040 12 Košice</t>
  </si>
  <si>
    <r>
      <t xml:space="preserve">tel.: 0903/ 905 903; email: </t>
    </r>
    <r>
      <rPr>
        <b/>
        <sz val="11"/>
        <rFont val="Arial"/>
        <family val="2"/>
        <charset val="238"/>
      </rPr>
      <t>muzeum@humnoke.sk</t>
    </r>
  </si>
  <si>
    <t>http://www.humnoke.sk/</t>
  </si>
  <si>
    <t xml:space="preserve">Juraj Barla </t>
  </si>
  <si>
    <t>Juraj Barla AMBRÓZIA</t>
  </si>
  <si>
    <t>RM 46/98</t>
  </si>
  <si>
    <t>Šarišské múzeum v Bardejove</t>
  </si>
  <si>
    <t xml:space="preserve">Radničné nám.13, 085 01 Bardejov </t>
  </si>
  <si>
    <r>
      <t xml:space="preserve">tel.: 054/ 472 49 66; email: </t>
    </r>
    <r>
      <rPr>
        <b/>
        <sz val="11"/>
        <rFont val="Arial"/>
        <family val="2"/>
        <charset val="238"/>
      </rPr>
      <t>sarmus@nextra.sk</t>
    </r>
  </si>
  <si>
    <t>http://www.muzeumbardejov.sk/</t>
  </si>
  <si>
    <t xml:space="preserve">PhDr. František Gutek </t>
  </si>
  <si>
    <t>RM 23/98</t>
  </si>
  <si>
    <t xml:space="preserve">Štátna vedecká knižnica - Literárne a hudobné múzeum </t>
  </si>
  <si>
    <t>Lazovná 9, P. O. BOX 205, 975 58 Banská Bystrica</t>
  </si>
  <si>
    <r>
      <t xml:space="preserve">tel.: 048/ 415 50 23, 048/ 471 07 73, Vedúca - tel.: 048/ 471 07 73, 048/415 50 23; email: </t>
    </r>
    <r>
      <rPr>
        <b/>
        <sz val="11"/>
        <rFont val="Arial"/>
        <family val="2"/>
        <charset val="238"/>
      </rPr>
      <t>sona.svacova@svkbb.eu</t>
    </r>
  </si>
  <si>
    <t>http://www.svkbb.eu/literarne-hudobne-muzeum</t>
  </si>
  <si>
    <t>Mgr. Soňa Šváčová, PhD.</t>
  </si>
  <si>
    <t>RM 05/98</t>
  </si>
  <si>
    <t>Tekovské múzeum v Leviciach  </t>
  </si>
  <si>
    <t>Sv.Michala 40, 934 69 Levice</t>
  </si>
  <si>
    <r>
      <t xml:space="preserve">tel.: 036/ 631 21 12, 036/ 631 28 66; email: </t>
    </r>
    <r>
      <rPr>
        <b/>
        <sz val="11"/>
        <rFont val="Arial"/>
        <family val="2"/>
        <charset val="238"/>
      </rPr>
      <t>tmlevice@nextra.sk</t>
    </r>
  </si>
  <si>
    <t>http://www.muzeumlevice.sk/</t>
  </si>
  <si>
    <t xml:space="preserve">PhDr. Ján Dano   </t>
  </si>
  <si>
    <t>RM 17/98</t>
  </si>
  <si>
    <t>Trenčianske múzeum v Trenčíne  </t>
  </si>
  <si>
    <t>Mierové nám.46, P. O. BOX 120, 911 01 Trenčín</t>
  </si>
  <si>
    <r>
      <t xml:space="preserve">tel.: múzeum - 032/ 743 44 31, hrad - 032/ 743 56 57; email: </t>
    </r>
    <r>
      <rPr>
        <b/>
        <sz val="11"/>
        <rFont val="Arial"/>
        <family val="2"/>
        <charset val="238"/>
      </rPr>
      <t>office@muzeumtn.sk</t>
    </r>
  </si>
  <si>
    <t>http://www.muzeumtn.sk/</t>
  </si>
  <si>
    <t>Mgr. Katarína Babičová</t>
  </si>
  <si>
    <t>RM 14/98</t>
  </si>
  <si>
    <t>Tríbečské múzeum v Topoľčanoch</t>
  </si>
  <si>
    <t>Krušovská 291, 955 01 Topoľčany</t>
  </si>
  <si>
    <r>
      <t xml:space="preserve">tel.: 038/ 532 32 53, Riaditeľka - tel.: 038/ 532 30 21; email: </t>
    </r>
    <r>
      <rPr>
        <b/>
        <sz val="11"/>
        <rFont val="Arial"/>
        <family val="2"/>
        <charset val="238"/>
      </rPr>
      <t xml:space="preserve">office@tribecskemuzeum.sk </t>
    </r>
  </si>
  <si>
    <t>http://www.tribecskemuzeum.sk/</t>
  </si>
  <si>
    <t>PhDr. Blažena Šmotláková</t>
  </si>
  <si>
    <t>RM 79/2004</t>
  </si>
  <si>
    <t xml:space="preserve">Uhrovské múzeum </t>
  </si>
  <si>
    <t>Partizánska 241/1, 956 41 Uhrovec</t>
  </si>
  <si>
    <r>
      <t xml:space="preserve">tel.: 038/ 769 42 53; email: </t>
    </r>
    <r>
      <rPr>
        <b/>
        <sz val="11"/>
        <rFont val="Arial"/>
        <family val="2"/>
        <charset val="238"/>
      </rPr>
      <t>obec@uhrovec.sk</t>
    </r>
  </si>
  <si>
    <t>http://www.uhrovec.sk/?id_menu=46059</t>
  </si>
  <si>
    <t xml:space="preserve">Elena Beštová </t>
  </si>
  <si>
    <t>Obec Uhrovec</t>
  </si>
  <si>
    <t>RM 96/2008</t>
  </si>
  <si>
    <t>ÚĽUV - Múzeum ľudovej umeleckej výroby - otvorený depozitár</t>
  </si>
  <si>
    <t>Dlhá č. 8/C, 900 31 Stupava</t>
  </si>
  <si>
    <r>
      <t xml:space="preserve">tel.: 0917 986 509; email: </t>
    </r>
    <r>
      <rPr>
        <b/>
        <sz val="11"/>
        <rFont val="Arial"/>
        <family val="2"/>
        <charset val="238"/>
      </rPr>
      <t>craft@uluv.sk</t>
    </r>
    <r>
      <rPr>
        <sz val="11"/>
        <rFont val="Arial"/>
        <family val="2"/>
        <charset val="238"/>
      </rPr>
      <t/>
    </r>
  </si>
  <si>
    <t>http://www.uluv.sk/sk/web/kam-v-uluve/muzeum-luv/</t>
  </si>
  <si>
    <t>Mgr. Andrea Jamrichová</t>
  </si>
  <si>
    <t>Ústredie ľudovej umeleckej výroby</t>
  </si>
  <si>
    <t>RM 51/98</t>
  </si>
  <si>
    <t>Vihorlatské múzeum v Humennom  </t>
  </si>
  <si>
    <t>Nám.Slobody č.1, 066 01 Humenné</t>
  </si>
  <si>
    <r>
      <t xml:space="preserve"> tel.: 057/ 775 22 40; email: </t>
    </r>
    <r>
      <rPr>
        <b/>
        <sz val="11"/>
        <rFont val="Arial"/>
        <family val="2"/>
        <charset val="238"/>
      </rPr>
      <t>sekretariat@muzeumhumenne.sk</t>
    </r>
    <r>
      <rPr>
        <sz val="11"/>
        <rFont val="Arial"/>
        <family val="2"/>
        <charset val="238"/>
      </rPr>
      <t/>
    </r>
  </si>
  <si>
    <t>http://www.muzeumhumenne.sk/</t>
  </si>
  <si>
    <t>Mgr. Vasil Fedič</t>
  </si>
  <si>
    <t>RM 36/98</t>
  </si>
  <si>
    <t>Vlastivedné múzeum v Galante</t>
  </si>
  <si>
    <t>Hlavná 976/8, 924 01 Galanta</t>
  </si>
  <si>
    <r>
      <t xml:space="preserve">tel.: 031/ 780 55 35; email: </t>
    </r>
    <r>
      <rPr>
        <b/>
        <sz val="11"/>
        <rFont val="Arial"/>
        <family val="2"/>
        <charset val="238"/>
      </rPr>
      <t>vlast.muzeum.ga@zupa-tt.sk</t>
    </r>
  </si>
  <si>
    <t>http://www.galanta.sk/kultura-a-sport/kultura/kulturne-institucie/vlastivedne-muzeum</t>
  </si>
  <si>
    <t>Jozef Keppert</t>
  </si>
  <si>
    <t>RM 52/98</t>
  </si>
  <si>
    <t xml:space="preserve">Vlastivedné múzeum v Hanušovciach nad Topľou  </t>
  </si>
  <si>
    <t>Zámocká 160/5, 094 31 Hanušovce nad Topľou</t>
  </si>
  <si>
    <r>
      <t xml:space="preserve">Kaštieľ - tel.: 057/ 445 24 41, 057/ 445 23 71; email: </t>
    </r>
    <r>
      <rPr>
        <b/>
        <sz val="11"/>
        <rFont val="Arial"/>
        <family val="2"/>
        <charset val="238"/>
      </rPr>
      <t>vmuzeumhanus@stonline.sk</t>
    </r>
    <r>
      <rPr>
        <sz val="11"/>
        <rFont val="Arial"/>
        <family val="2"/>
        <charset val="238"/>
      </rPr>
      <t/>
    </r>
  </si>
  <si>
    <t>http://www.muzeumhanusovce.sk/</t>
  </si>
  <si>
    <t>PhDr. Mária Kotorová, PhD.</t>
  </si>
  <si>
    <t>RM 35/98</t>
  </si>
  <si>
    <t>Vlastivedné múzeum v Hlohovci</t>
  </si>
  <si>
    <t>Františkánske nám. 1, 920 01 Hlohovec</t>
  </si>
  <si>
    <r>
      <t xml:space="preserve">tel.: 033/ 730 03 37; email: </t>
    </r>
    <r>
      <rPr>
        <b/>
        <sz val="11"/>
        <rFont val="Arial"/>
        <family val="2"/>
        <charset val="238"/>
      </rPr>
      <t>vmh@zupa-tt.sk</t>
    </r>
    <r>
      <rPr>
        <sz val="11"/>
        <rFont val="Arial"/>
        <family val="2"/>
        <charset val="238"/>
      </rPr>
      <t/>
    </r>
  </si>
  <si>
    <t>http://obcan.hlohovec.sk/vlastivedne-muzeum-.phtml?id3=65505</t>
  </si>
  <si>
    <t>Mgr. Jozef Urminský</t>
  </si>
  <si>
    <t>RM 18/98</t>
  </si>
  <si>
    <t>Vlastivedné múzeum v Považskej Bystrici</t>
  </si>
  <si>
    <t>Ul.odborov 244/8, 017 01 Považská Bystrica</t>
  </si>
  <si>
    <r>
      <t xml:space="preserve">tel.: 042/ 432 37 24, 042/ 432 66 10; email: </t>
    </r>
    <r>
      <rPr>
        <b/>
        <sz val="11"/>
        <rFont val="Arial"/>
        <family val="2"/>
        <charset val="238"/>
      </rPr>
      <t>muzeumpb@muzeumpb.tsk.sk</t>
    </r>
    <r>
      <rPr>
        <sz val="11"/>
        <rFont val="Arial"/>
        <family val="2"/>
        <charset val="238"/>
      </rPr>
      <t/>
    </r>
  </si>
  <si>
    <t>http://www.muzeumpb.sk/</t>
  </si>
  <si>
    <t xml:space="preserve">PhDr. Viera Praženicová </t>
  </si>
  <si>
    <t>RM 93/2008</t>
  </si>
  <si>
    <t xml:space="preserve">Vodárenské múzeum Bratislavskej vodárenskej spoločnosti </t>
  </si>
  <si>
    <t>Devínska cesta 1, 841 10 Bratislava - Karlova Ves</t>
  </si>
  <si>
    <r>
      <t xml:space="preserve">tel.: 02/ 602 019 15; email: </t>
    </r>
    <r>
      <rPr>
        <b/>
        <sz val="11"/>
        <rFont val="Arial"/>
        <family val="2"/>
        <charset val="238"/>
      </rPr>
      <t>vodarenskemuzeum@bvsas.sk</t>
    </r>
    <r>
      <rPr>
        <sz val="11"/>
        <rFont val="Arial"/>
        <family val="2"/>
        <charset val="238"/>
      </rPr>
      <t/>
    </r>
  </si>
  <si>
    <t>http://www.vodarenskemuzeum.sk/sk/</t>
  </si>
  <si>
    <t>Mgr. Lenka Halásová</t>
  </si>
  <si>
    <t>Bratislavská vodárenská spoločnosť a.s.</t>
  </si>
  <si>
    <t>RM 11/98</t>
  </si>
  <si>
    <t>Východoslovenské múzeum</t>
  </si>
  <si>
    <t xml:space="preserve">Hviezdoslavova 3, 040 01 Košice </t>
  </si>
  <si>
    <r>
      <t xml:space="preserve">Sekretariát - tel.: 055/ 622 03 09; email: </t>
    </r>
    <r>
      <rPr>
        <b/>
        <sz val="11"/>
        <rFont val="Arial"/>
        <family val="2"/>
        <charset val="238"/>
      </rPr>
      <t>info@vsmuzeum.sk</t>
    </r>
  </si>
  <si>
    <t>http://www.vsmuzeum.sk/</t>
  </si>
  <si>
    <t xml:space="preserve">PhDr. Robert Pollák </t>
  </si>
  <si>
    <t>RM 38/98</t>
  </si>
  <si>
    <t>Záhorské múzeum v Skalici  </t>
  </si>
  <si>
    <t>Nám. Slobody č.13, 909 01 Skalica</t>
  </si>
  <si>
    <r>
      <t xml:space="preserve">tel.: 034/ 664 42 30, 034/ 664 4253; email: </t>
    </r>
    <r>
      <rPr>
        <b/>
        <sz val="11"/>
        <rFont val="Arial"/>
        <family val="2"/>
        <charset val="238"/>
      </rPr>
      <t>zahorskemuzeum@zahorskemuzeum.sk</t>
    </r>
  </si>
  <si>
    <t>http://www.zahorskemuzeum.sk/</t>
  </si>
  <si>
    <t>PhDr.Viera Drahošová</t>
  </si>
  <si>
    <t>RM 34/98</t>
  </si>
  <si>
    <t>Západoslovenské múzeum v Trnave  </t>
  </si>
  <si>
    <t>Múzejné nám. 3, 918 09 Trnava</t>
  </si>
  <si>
    <r>
      <t xml:space="preserve">tel.: 033/ 551 29 13; email: </t>
    </r>
    <r>
      <rPr>
        <b/>
        <sz val="11"/>
        <rFont val="Arial"/>
        <family val="2"/>
        <charset val="238"/>
      </rPr>
      <t>zsmuzeum@zupa-tt.sk</t>
    </r>
    <r>
      <rPr>
        <sz val="11"/>
        <rFont val="Arial"/>
        <family val="2"/>
        <charset val="238"/>
      </rPr>
      <t/>
    </r>
  </si>
  <si>
    <t>http://zsmuzeum.sk/sk</t>
  </si>
  <si>
    <t xml:space="preserve">PhDr. Daniela Čambálová  </t>
  </si>
  <si>
    <t>RM 07/98</t>
  </si>
  <si>
    <t>Zemplínske múzeum Michalovce</t>
  </si>
  <si>
    <t>Kostolné nám. 1, 071 01 Michalovce</t>
  </si>
  <si>
    <r>
      <t xml:space="preserve">Sekretariát - tel.: 056/ 644 10 93; email: </t>
    </r>
    <r>
      <rPr>
        <b/>
        <sz val="11"/>
        <rFont val="Arial"/>
        <family val="2"/>
        <charset val="238"/>
      </rPr>
      <t>sekretariat.zm@gmail.com</t>
    </r>
    <r>
      <rPr>
        <sz val="11"/>
        <rFont val="Arial"/>
        <family val="2"/>
        <charset val="238"/>
      </rPr>
      <t/>
    </r>
  </si>
  <si>
    <t>http://www.zemplinskemuzeum.sk/</t>
  </si>
  <si>
    <t>Mgr. Maroš Demko</t>
  </si>
  <si>
    <t>RM 103/2012</t>
  </si>
  <si>
    <t>Židovské komunitné múzeum</t>
  </si>
  <si>
    <t>Kozia 18, 814 47 Bratislava</t>
  </si>
  <si>
    <r>
      <t xml:space="preserve">tel.: 02/ 544 169 49; email: </t>
    </r>
    <r>
      <rPr>
        <b/>
        <sz val="11"/>
        <rFont val="Arial"/>
        <family val="2"/>
        <charset val="238"/>
      </rPr>
      <t>synagogue.sk@gmail.com</t>
    </r>
    <r>
      <rPr>
        <sz val="11"/>
        <rFont val="Arial"/>
        <family val="2"/>
        <charset val="238"/>
      </rPr>
      <t/>
    </r>
  </si>
  <si>
    <t>http://www.synagogue.sk/sk/zidovske_komunitne_muzeum/</t>
  </si>
  <si>
    <t>Maroš Borský</t>
  </si>
  <si>
    <t>Židovská náboženská obec</t>
  </si>
  <si>
    <t>RM 37/98</t>
  </si>
  <si>
    <t>Žitnoostrovské múzeum v Dunajskej Strede  </t>
  </si>
  <si>
    <t>Múzejná 2, 929 01 Dunajská Streda</t>
  </si>
  <si>
    <r>
      <t xml:space="preserve">tel.: 031/ 552 24 02; email: </t>
    </r>
    <r>
      <rPr>
        <b/>
        <sz val="11"/>
        <rFont val="Arial"/>
        <family val="2"/>
        <charset val="238"/>
      </rPr>
      <t>zmds@zupa-tt.sk</t>
    </r>
  </si>
  <si>
    <t>http://www.muzeum.sk/?obj=muzeum&amp;ix=zom</t>
  </si>
  <si>
    <t>PhDr.Tibor Zsigmond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</si>
</sst>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3"/>
      <name val="Arial"/>
      <family val="2"/>
      <charset val="238"/>
    </font>
    <font>
      <sz val="11"/>
      <color rgb="FF0000FF"/>
      <name val="Arial"/>
      <family val="2"/>
      <charset val="238"/>
    </font>
    <font>
      <sz val="11"/>
      <color rgb="FF464646"/>
      <name val="Inherit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49" fontId="2" fillId="0" borderId="0" xfId="0" applyNumberFormat="1" applyFont="1"/>
    <xf numFmtId="0" fontId="3" fillId="2" borderId="1" xfId="0" applyFont="1" applyFill="1" applyBorder="1"/>
    <xf numFmtId="0" fontId="5" fillId="0" borderId="0" xfId="1" applyFont="1"/>
    <xf numFmtId="0" fontId="6" fillId="0" borderId="0" xfId="1" applyFont="1"/>
    <xf numFmtId="0" fontId="4" fillId="0" borderId="0" xfId="1"/>
    <xf numFmtId="0" fontId="7" fillId="0" borderId="1" xfId="1" applyFont="1" applyBorder="1"/>
    <xf numFmtId="0" fontId="8" fillId="0" borderId="1" xfId="1" applyFont="1" applyBorder="1"/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1" applyFont="1"/>
    <xf numFmtId="49" fontId="8" fillId="0" borderId="0" xfId="1" applyNumberFormat="1" applyFont="1"/>
    <xf numFmtId="49" fontId="7" fillId="2" borderId="1" xfId="1" applyNumberFormat="1" applyFont="1" applyFill="1" applyBorder="1"/>
    <xf numFmtId="0" fontId="7" fillId="2" borderId="1" xfId="1" applyFont="1" applyFill="1" applyBorder="1"/>
    <xf numFmtId="0" fontId="12" fillId="4" borderId="5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8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3" applyFont="1" applyFill="1" applyBorder="1" applyAlignment="1" applyProtection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4" fontId="13" fillId="0" borderId="1" xfId="2" applyNumberFormat="1" applyFont="1" applyFill="1" applyBorder="1" applyAlignment="1">
      <alignment horizontal="left" vertical="center" wrapText="1"/>
    </xf>
    <xf numFmtId="4" fontId="16" fillId="0" borderId="1" xfId="2" applyNumberFormat="1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3" fontId="13" fillId="0" borderId="1" xfId="2" applyNumberFormat="1" applyFont="1" applyBorder="1" applyAlignment="1">
      <alignment horizontal="left" vertical="center" wrapText="1"/>
    </xf>
    <xf numFmtId="3" fontId="16" fillId="0" borderId="1" xfId="2" applyNumberFormat="1" applyFont="1" applyBorder="1" applyAlignment="1">
      <alignment horizontal="left" vertical="center" wrapText="1"/>
    </xf>
    <xf numFmtId="0" fontId="23" fillId="0" borderId="0" xfId="2" applyFont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8" fillId="0" borderId="1" xfId="1" applyNumberFormat="1" applyFont="1" applyBorder="1"/>
    <xf numFmtId="0" fontId="0" fillId="0" borderId="0" xfId="0" applyNumberFormat="1"/>
  </cellXfs>
  <cellStyles count="4">
    <cellStyle name="Hypertextové prepojenie" xfId="3" builtinId="8"/>
    <cellStyle name="Normálna" xfId="0" builtinId="0"/>
    <cellStyle name="Normálna 2" xfId="1"/>
    <cellStyle name="Normálna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4" sqref="A4"/>
    </sheetView>
  </sheetViews>
  <sheetFormatPr defaultRowHeight="15"/>
  <cols>
    <col min="1" max="1" width="42.140625" customWidth="1"/>
    <col min="2" max="3" width="13.28515625" customWidth="1"/>
    <col min="4" max="4" width="89.5703125" customWidth="1"/>
  </cols>
  <sheetData>
    <row r="1" spans="1:4" ht="18.75">
      <c r="A1" s="1" t="s">
        <v>0</v>
      </c>
      <c r="B1" s="2"/>
      <c r="C1" s="2"/>
      <c r="D1" s="2"/>
    </row>
    <row r="2" spans="1:4">
      <c r="A2" s="2"/>
      <c r="B2" s="2"/>
      <c r="C2" s="2"/>
      <c r="D2" s="2"/>
    </row>
    <row r="3" spans="1:4" ht="42.75">
      <c r="A3" s="3" t="s">
        <v>1</v>
      </c>
      <c r="B3" s="3" t="s">
        <v>2</v>
      </c>
      <c r="C3" s="3" t="s">
        <v>3</v>
      </c>
      <c r="D3" s="3" t="s">
        <v>4</v>
      </c>
    </row>
    <row r="4" spans="1:4" ht="30">
      <c r="A4" s="4" t="str">
        <f t="shared" ref="A4" si="0">SUBSTITUTE(D4," ","")</f>
        <v>ahojakosamáš</v>
      </c>
      <c r="B4" s="4">
        <f t="shared" ref="B4" si="1">LEN(A4)</f>
        <v>12</v>
      </c>
      <c r="C4" s="4">
        <f t="shared" ref="C4" si="2">LEN(D4)</f>
        <v>15</v>
      </c>
      <c r="D4" s="4" t="s">
        <v>5</v>
      </c>
    </row>
    <row r="5" spans="1:4" ht="30">
      <c r="A5" s="4" t="str">
        <f t="shared" ref="A5:A24" si="3">SUBSTITUTE(D5," ","")</f>
        <v>Abyvášdokumentpôsobilprofesionálne,voWordejedostupnývzájomnezladenýdizajnhlavičky,päty,titulnejstranyatextovýchpolí</v>
      </c>
      <c r="B5" s="4">
        <f t="shared" ref="B5:B24" si="4">LEN(A5)</f>
        <v>115</v>
      </c>
      <c r="C5" s="4">
        <f t="shared" ref="C5:C24" si="5">LEN(D5)</f>
        <v>133</v>
      </c>
      <c r="D5" s="4" t="s">
        <v>6</v>
      </c>
    </row>
    <row r="6" spans="1:4">
      <c r="A6" s="4" t="str">
        <f t="shared" si="3"/>
        <v>Môžetepridaťnapríkladvhodnúúvodnústranu,hlavičkuabočnýpanel</v>
      </c>
      <c r="B6" s="4">
        <f t="shared" si="4"/>
        <v>59</v>
      </c>
      <c r="C6" s="4">
        <f t="shared" si="5"/>
        <v>68</v>
      </c>
      <c r="D6" s="4" t="s">
        <v>7</v>
      </c>
    </row>
    <row r="7" spans="1:4">
      <c r="A7" s="4" t="str">
        <f t="shared" si="3"/>
        <v>Videopredstavujeúčinnýspôsobakodemonštrovaťvlastnéstanovisko</v>
      </c>
      <c r="B7" s="4">
        <f t="shared" si="4"/>
        <v>60</v>
      </c>
      <c r="C7" s="4">
        <f t="shared" si="5"/>
        <v>67</v>
      </c>
      <c r="D7" s="4" t="s">
        <v>8</v>
      </c>
    </row>
    <row r="8" spans="1:4">
      <c r="A8" s="4" t="str">
        <f t="shared" si="3"/>
        <v>PokliknutínapoložkuOnlinevideomôžeteprilepiťvkladacíkódprevideo,ktoréchcetepridať</v>
      </c>
      <c r="B8" s="4">
        <f t="shared" si="4"/>
        <v>81</v>
      </c>
      <c r="C8" s="4">
        <f t="shared" si="5"/>
        <v>95</v>
      </c>
      <c r="D8" s="4" t="s">
        <v>9</v>
      </c>
    </row>
    <row r="9" spans="1:4">
      <c r="A9" s="4" t="str">
        <f t="shared" si="3"/>
        <v>Môžetezadaťajkľúčovéslovoaonlinevyhľadaťvideo,ktorésanajlepšiehodíkvášmudokumentu</v>
      </c>
      <c r="B9" s="4">
        <f t="shared" si="4"/>
        <v>81</v>
      </c>
      <c r="C9" s="4">
        <f t="shared" si="5"/>
        <v>96</v>
      </c>
      <c r="D9" s="4" t="s">
        <v>10</v>
      </c>
    </row>
    <row r="10" spans="1:4" ht="30">
      <c r="A10" s="4" t="str">
        <f t="shared" si="3"/>
        <v>Abyvášdokumentpôsobilprofesionálne,voWordejedostupnývzájomnezladenýdizajnhlavičky,päty,titulnejstranyatextovýchpolí</v>
      </c>
      <c r="B10" s="4">
        <f t="shared" si="4"/>
        <v>115</v>
      </c>
      <c r="C10" s="4">
        <f t="shared" si="5"/>
        <v>133</v>
      </c>
      <c r="D10" s="4" t="s">
        <v>6</v>
      </c>
    </row>
    <row r="11" spans="1:4">
      <c r="A11" s="4" t="str">
        <f t="shared" si="3"/>
        <v>Môžetepridaťnapríkladvhodnúúvodnústranu,hlavičkuabočnýpanel</v>
      </c>
      <c r="B11" s="4">
        <f t="shared" si="4"/>
        <v>59</v>
      </c>
      <c r="C11" s="4">
        <f t="shared" si="5"/>
        <v>68</v>
      </c>
      <c r="D11" s="4" t="s">
        <v>7</v>
      </c>
    </row>
    <row r="12" spans="1:4">
      <c r="A12" s="4" t="str">
        <f t="shared" si="3"/>
        <v>KliknitenapoložkuVložiťapotomvyberteprvky,ktoréchcetepridaťzrozličnýchgalérií</v>
      </c>
      <c r="B12" s="4">
        <f t="shared" si="4"/>
        <v>77</v>
      </c>
      <c r="C12" s="4">
        <f t="shared" si="5"/>
        <v>90</v>
      </c>
      <c r="D12" s="4" t="s">
        <v>11</v>
      </c>
    </row>
    <row r="13" spans="1:4">
      <c r="A13" s="4" t="str">
        <f t="shared" si="3"/>
        <v>Prezladeniedokumentusúužitočnéajmotívyaštýly</v>
      </c>
      <c r="B13" s="4">
        <f t="shared" si="4"/>
        <v>44</v>
      </c>
      <c r="C13" s="4">
        <f t="shared" si="5"/>
        <v>52</v>
      </c>
      <c r="D13" s="4" t="s">
        <v>12</v>
      </c>
    </row>
    <row r="14" spans="1:4">
      <c r="A14" s="4" t="str">
        <f t="shared" si="3"/>
        <v>KliknitenapoložkuVložiťapotomvyberteprvky,ktoréchcetepridaťzrozličnýchgalérií</v>
      </c>
      <c r="B14" s="4">
        <f t="shared" si="4"/>
        <v>77</v>
      </c>
      <c r="C14" s="4">
        <f t="shared" si="5"/>
        <v>90</v>
      </c>
      <c r="D14" s="4" t="s">
        <v>11</v>
      </c>
    </row>
    <row r="15" spans="1:4">
      <c r="A15" s="4" t="str">
        <f t="shared" si="3"/>
        <v>Keďpoužijeteštýly,nadpisysazmeniatak,abyzodpovedalinovémumotívu</v>
      </c>
      <c r="B15" s="4">
        <f t="shared" si="4"/>
        <v>63</v>
      </c>
      <c r="C15" s="4">
        <f t="shared" si="5"/>
        <v>73</v>
      </c>
      <c r="D15" s="4" t="s">
        <v>13</v>
      </c>
    </row>
    <row r="16" spans="1:4">
      <c r="A16" s="4" t="str">
        <f t="shared" si="3"/>
        <v>NovétlačidlásavoWordezobrazujútam,kdeichpotrebujete,apomáhajúvámšetriťčas</v>
      </c>
      <c r="B16" s="4">
        <f t="shared" si="4"/>
        <v>73</v>
      </c>
      <c r="C16" s="4">
        <f t="shared" si="5"/>
        <v>87</v>
      </c>
      <c r="D16" s="4" t="s">
        <v>14</v>
      </c>
    </row>
    <row r="17" spans="1:4" ht="30">
      <c r="A17" s="4" t="str">
        <f t="shared" si="3"/>
        <v>Spôsobumiestneniaobrázkavdokumentemôžetezmeniťtak,ženaobrázokkliknete.Vedľaobrázkasazobrazítlačidlosmožnosťamirozloženia</v>
      </c>
      <c r="B17" s="4">
        <f t="shared" si="4"/>
        <v>120</v>
      </c>
      <c r="C17" s="4">
        <f t="shared" si="5"/>
        <v>139</v>
      </c>
      <c r="D17" s="4" t="s">
        <v>15</v>
      </c>
    </row>
    <row r="18" spans="1:4" ht="30">
      <c r="A18" s="4" t="str">
        <f t="shared" si="3"/>
        <v>Keďpracujetenatabuľke,kliknitetam,kdechcetepridaťnovýriadokalebostĺpec,apotomkliknitenaznamienkoplus</v>
      </c>
      <c r="B18" s="4">
        <f t="shared" si="4"/>
        <v>100</v>
      </c>
      <c r="C18" s="4">
        <f t="shared" si="5"/>
        <v>118</v>
      </c>
      <c r="D18" s="4" t="s">
        <v>16</v>
      </c>
    </row>
    <row r="19" spans="1:4">
      <c r="A19" s="4" t="str">
        <f t="shared" si="3"/>
        <v>Novézobrazenienačítanieuľahčujeajčítanie</v>
      </c>
      <c r="B19" s="4">
        <f t="shared" si="4"/>
        <v>40</v>
      </c>
      <c r="C19" s="4">
        <f t="shared" si="5"/>
        <v>46</v>
      </c>
      <c r="D19" s="4" t="s">
        <v>17</v>
      </c>
    </row>
    <row r="20" spans="1:4">
      <c r="A20" s="4" t="str">
        <f t="shared" si="3"/>
        <v>Môžetezbaliťniektoréčastidokumentuasústrediťsanatext,ktorýpotrebujete</v>
      </c>
      <c r="B20" s="4">
        <f t="shared" si="4"/>
        <v>69</v>
      </c>
      <c r="C20" s="4">
        <f t="shared" si="5"/>
        <v>80</v>
      </c>
      <c r="D20" s="4" t="s">
        <v>18</v>
      </c>
    </row>
    <row r="21" spans="1:4" ht="30">
      <c r="A21" s="4" t="str">
        <f t="shared" si="3"/>
        <v>Akpotrebujeteprerušiťčítanie,skôrakoprídetenakoniec,Wordsizapamätá,kdesteskončili–dokoncaajnainomzariadení</v>
      </c>
      <c r="B21" s="4">
        <f t="shared" si="4"/>
        <v>106</v>
      </c>
      <c r="C21" s="4">
        <f t="shared" si="5"/>
        <v>126</v>
      </c>
      <c r="D21" s="4" t="s">
        <v>19</v>
      </c>
    </row>
    <row r="22" spans="1:4">
      <c r="A22" s="4" t="str">
        <f t="shared" si="3"/>
        <v>Videopredstavujeúčinnýspôsobakodemonštrovaťvlastnéstanovisko</v>
      </c>
      <c r="B22" s="4">
        <f t="shared" si="4"/>
        <v>60</v>
      </c>
      <c r="C22" s="4">
        <f t="shared" si="5"/>
        <v>67</v>
      </c>
      <c r="D22" s="4" t="s">
        <v>8</v>
      </c>
    </row>
    <row r="23" spans="1:4">
      <c r="A23" s="4" t="str">
        <f t="shared" si="3"/>
        <v>PokliknutínapoložkuOnlinevideomôžeteprilepiťvkladacíkódprevideo,ktoréchcetepridať</v>
      </c>
      <c r="B23" s="4">
        <f t="shared" si="4"/>
        <v>81</v>
      </c>
      <c r="C23" s="4">
        <f t="shared" si="5"/>
        <v>95</v>
      </c>
      <c r="D23" s="4" t="s">
        <v>9</v>
      </c>
    </row>
    <row r="24" spans="1:4">
      <c r="A24" s="4" t="str">
        <f t="shared" si="3"/>
        <v>Môžetezadaťajkľúčovéslovoaonlinevyhľadaťvideo,ktorésanajlepšiehodíkvášmudokumentu</v>
      </c>
      <c r="B24" s="4">
        <f t="shared" si="4"/>
        <v>81</v>
      </c>
      <c r="C24" s="4">
        <f t="shared" si="5"/>
        <v>96</v>
      </c>
      <c r="D24" s="4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4" sqref="B4"/>
    </sheetView>
  </sheetViews>
  <sheetFormatPr defaultRowHeight="15"/>
  <cols>
    <col min="1" max="1" width="28.5703125" customWidth="1"/>
    <col min="2" max="2" width="55.28515625" customWidth="1"/>
  </cols>
  <sheetData>
    <row r="1" spans="1:2" ht="18.75">
      <c r="A1" s="5" t="s">
        <v>20</v>
      </c>
      <c r="B1" s="6"/>
    </row>
    <row r="2" spans="1:2">
      <c r="A2" s="6"/>
      <c r="B2" s="6"/>
    </row>
    <row r="3" spans="1:2">
      <c r="A3" s="7" t="s">
        <v>21</v>
      </c>
      <c r="B3" s="7" t="s">
        <v>22</v>
      </c>
    </row>
    <row r="4" spans="1:2">
      <c r="A4" s="8" t="s">
        <v>23</v>
      </c>
      <c r="B4" s="8" t="str">
        <f>REPLACE(A4,1,4,"X")</f>
        <v>X07200001804652883515</v>
      </c>
    </row>
    <row r="5" spans="1:2">
      <c r="A5" s="8" t="s">
        <v>24</v>
      </c>
      <c r="B5" s="8" t="str">
        <f t="shared" ref="B5:B47" si="0">REPLACE(A5,1,4,"X")</f>
        <v>X07200001254633358003</v>
      </c>
    </row>
    <row r="6" spans="1:2">
      <c r="A6" s="8" t="s">
        <v>25</v>
      </c>
      <c r="B6" s="8" t="str">
        <f t="shared" si="0"/>
        <v>X07200003402174309524</v>
      </c>
    </row>
    <row r="7" spans="1:2">
      <c r="A7" s="8" t="s">
        <v>26</v>
      </c>
      <c r="B7" s="8" t="str">
        <f t="shared" si="0"/>
        <v>X07200001802455814474</v>
      </c>
    </row>
    <row r="8" spans="1:2">
      <c r="A8" s="8" t="s">
        <v>27</v>
      </c>
      <c r="B8" s="8" t="str">
        <f t="shared" si="0"/>
        <v>X07200001783734238905</v>
      </c>
    </row>
    <row r="9" spans="1:2">
      <c r="A9" s="8" t="s">
        <v>28</v>
      </c>
      <c r="B9" s="8" t="str">
        <f t="shared" si="0"/>
        <v>X07200002804531327976</v>
      </c>
    </row>
    <row r="10" spans="1:2">
      <c r="A10" s="8" t="s">
        <v>29</v>
      </c>
      <c r="B10" s="8" t="str">
        <f t="shared" si="0"/>
        <v>X07200002912283937884</v>
      </c>
    </row>
    <row r="11" spans="1:2">
      <c r="A11" s="8" t="s">
        <v>30</v>
      </c>
      <c r="B11" s="8" t="str">
        <f t="shared" si="0"/>
        <v>X07200001013707964711</v>
      </c>
    </row>
    <row r="12" spans="1:2">
      <c r="A12" s="8" t="s">
        <v>31</v>
      </c>
      <c r="B12" s="8" t="str">
        <f t="shared" si="0"/>
        <v>X07200001603668782200</v>
      </c>
    </row>
    <row r="13" spans="1:2">
      <c r="A13" s="8" t="s">
        <v>32</v>
      </c>
      <c r="B13" s="8" t="str">
        <f t="shared" si="0"/>
        <v>X07200003032157926865</v>
      </c>
    </row>
    <row r="14" spans="1:2">
      <c r="A14" s="8" t="s">
        <v>33</v>
      </c>
      <c r="B14" s="8" t="str">
        <f t="shared" si="0"/>
        <v>X07200002233813246782</v>
      </c>
    </row>
    <row r="15" spans="1:2">
      <c r="A15" s="8" t="s">
        <v>34</v>
      </c>
      <c r="B15" s="8" t="str">
        <f t="shared" si="0"/>
        <v>X07200002733905986399</v>
      </c>
    </row>
    <row r="16" spans="1:2">
      <c r="A16" s="8" t="s">
        <v>35</v>
      </c>
      <c r="B16" s="8" t="str">
        <f t="shared" si="0"/>
        <v>X07200002732275905720</v>
      </c>
    </row>
    <row r="17" spans="1:2">
      <c r="A17" s="8" t="s">
        <v>36</v>
      </c>
      <c r="B17" s="8" t="str">
        <f t="shared" si="0"/>
        <v>X07200001683015322744</v>
      </c>
    </row>
    <row r="18" spans="1:2">
      <c r="A18" s="8" t="s">
        <v>37</v>
      </c>
      <c r="B18" s="8" t="str">
        <f t="shared" si="0"/>
        <v>X07200002552756621997</v>
      </c>
    </row>
    <row r="19" spans="1:2">
      <c r="A19" s="8" t="s">
        <v>38</v>
      </c>
      <c r="B19" s="8" t="str">
        <f t="shared" si="0"/>
        <v>X07200001402018786963</v>
      </c>
    </row>
    <row r="20" spans="1:2">
      <c r="A20" s="8" t="s">
        <v>39</v>
      </c>
      <c r="B20" s="8" t="str">
        <f t="shared" si="0"/>
        <v>X07200003302282104761</v>
      </c>
    </row>
    <row r="21" spans="1:2">
      <c r="A21" s="8" t="s">
        <v>40</v>
      </c>
      <c r="B21" s="8" t="str">
        <f t="shared" si="0"/>
        <v>X07200001143595994364</v>
      </c>
    </row>
    <row r="22" spans="1:2">
      <c r="A22" s="8" t="s">
        <v>41</v>
      </c>
      <c r="B22" s="8" t="str">
        <f t="shared" si="0"/>
        <v>X07200001884707071686</v>
      </c>
    </row>
    <row r="23" spans="1:2">
      <c r="A23" s="8" t="s">
        <v>42</v>
      </c>
      <c r="B23" s="8" t="str">
        <f t="shared" si="0"/>
        <v>X07200003922296336980</v>
      </c>
    </row>
    <row r="24" spans="1:2">
      <c r="A24" s="8" t="s">
        <v>43</v>
      </c>
      <c r="B24" s="8" t="str">
        <f t="shared" si="0"/>
        <v>X07200001404299177590</v>
      </c>
    </row>
    <row r="25" spans="1:2">
      <c r="A25" s="8" t="s">
        <v>44</v>
      </c>
      <c r="B25" s="8" t="str">
        <f t="shared" si="0"/>
        <v>X07200001642090254974</v>
      </c>
    </row>
    <row r="26" spans="1:2">
      <c r="A26" s="8" t="s">
        <v>45</v>
      </c>
      <c r="B26" s="8" t="str">
        <f t="shared" si="0"/>
        <v>X07200001063780798347</v>
      </c>
    </row>
    <row r="27" spans="1:2">
      <c r="A27" s="8" t="s">
        <v>46</v>
      </c>
      <c r="B27" s="8" t="str">
        <f t="shared" si="0"/>
        <v>X09000002003486813690</v>
      </c>
    </row>
    <row r="28" spans="1:2">
      <c r="A28" s="8" t="s">
        <v>47</v>
      </c>
      <c r="B28" s="8" t="str">
        <f t="shared" si="0"/>
        <v>X07200001474935953558</v>
      </c>
    </row>
    <row r="29" spans="1:2">
      <c r="A29" s="8" t="s">
        <v>48</v>
      </c>
      <c r="B29" s="8" t="str">
        <f t="shared" si="0"/>
        <v>X07200003493447274567</v>
      </c>
    </row>
    <row r="30" spans="1:2">
      <c r="A30" s="8" t="s">
        <v>49</v>
      </c>
      <c r="B30" s="8" t="str">
        <f t="shared" si="0"/>
        <v>X07200003482905604117</v>
      </c>
    </row>
    <row r="31" spans="1:2">
      <c r="A31" s="8" t="s">
        <v>50</v>
      </c>
      <c r="B31" s="8" t="str">
        <f t="shared" si="0"/>
        <v>X07200001844971690835</v>
      </c>
    </row>
    <row r="32" spans="1:2">
      <c r="A32" s="8" t="s">
        <v>51</v>
      </c>
      <c r="B32" s="8" t="str">
        <f t="shared" si="0"/>
        <v>X09000002032984851223</v>
      </c>
    </row>
    <row r="33" spans="1:2">
      <c r="A33" s="8" t="s">
        <v>52</v>
      </c>
      <c r="B33" s="8" t="str">
        <f t="shared" si="0"/>
        <v>X09000001434436346555</v>
      </c>
    </row>
    <row r="34" spans="1:2">
      <c r="A34" s="8" t="s">
        <v>53</v>
      </c>
      <c r="B34" s="8" t="str">
        <f t="shared" si="0"/>
        <v>X09000002692368583135</v>
      </c>
    </row>
    <row r="35" spans="1:2">
      <c r="A35" s="8" t="s">
        <v>54</v>
      </c>
      <c r="B35" s="8" t="str">
        <f t="shared" si="0"/>
        <v>X09000002322775297031</v>
      </c>
    </row>
    <row r="36" spans="1:2">
      <c r="A36" s="8" t="s">
        <v>55</v>
      </c>
      <c r="B36" s="8" t="str">
        <f t="shared" si="0"/>
        <v>X09000001844886089629</v>
      </c>
    </row>
    <row r="37" spans="1:2">
      <c r="A37" s="8" t="s">
        <v>56</v>
      </c>
      <c r="B37" s="8" t="str">
        <f t="shared" si="0"/>
        <v>X09000003334882980919</v>
      </c>
    </row>
    <row r="38" spans="1:2">
      <c r="A38" s="8" t="s">
        <v>57</v>
      </c>
      <c r="B38" s="8" t="str">
        <f t="shared" si="0"/>
        <v>X09000003822127182877</v>
      </c>
    </row>
    <row r="39" spans="1:2">
      <c r="A39" s="8" t="s">
        <v>58</v>
      </c>
      <c r="B39" s="8" t="str">
        <f t="shared" si="0"/>
        <v>X09000001912843848044</v>
      </c>
    </row>
    <row r="40" spans="1:2">
      <c r="A40" s="8" t="s">
        <v>59</v>
      </c>
      <c r="B40" s="8" t="str">
        <f t="shared" si="0"/>
        <v>X09000001012293398445</v>
      </c>
    </row>
    <row r="41" spans="1:2">
      <c r="A41" s="8" t="s">
        <v>60</v>
      </c>
      <c r="B41" s="8" t="str">
        <f t="shared" si="0"/>
        <v>X07200001722278877622</v>
      </c>
    </row>
    <row r="42" spans="1:2">
      <c r="A42" s="8" t="s">
        <v>61</v>
      </c>
      <c r="B42" s="8" t="str">
        <f t="shared" si="0"/>
        <v>X07200001943665523891</v>
      </c>
    </row>
    <row r="43" spans="1:2">
      <c r="A43" s="8" t="s">
        <v>62</v>
      </c>
      <c r="B43" s="8" t="str">
        <f t="shared" si="0"/>
        <v>X07200001603358285732</v>
      </c>
    </row>
    <row r="44" spans="1:2">
      <c r="A44" s="8" t="s">
        <v>63</v>
      </c>
      <c r="B44" s="8" t="str">
        <f t="shared" si="0"/>
        <v>X09000003174881109396</v>
      </c>
    </row>
    <row r="45" spans="1:2">
      <c r="A45" s="8" t="s">
        <v>64</v>
      </c>
      <c r="B45" s="8" t="str">
        <f t="shared" si="0"/>
        <v>X09000002784971076690</v>
      </c>
    </row>
    <row r="46" spans="1:2">
      <c r="A46" s="8" t="s">
        <v>65</v>
      </c>
      <c r="B46" s="8" t="str">
        <f t="shared" si="0"/>
        <v>X07200003832808495976</v>
      </c>
    </row>
    <row r="47" spans="1:2">
      <c r="A47" s="8" t="s">
        <v>66</v>
      </c>
      <c r="B47" s="8" t="str">
        <f t="shared" si="0"/>
        <v>X07200001173940414528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B4" sqref="B4"/>
    </sheetView>
  </sheetViews>
  <sheetFormatPr defaultRowHeight="15"/>
  <cols>
    <col min="1" max="1" width="27.140625" customWidth="1"/>
    <col min="2" max="2" width="31.140625" customWidth="1"/>
    <col min="3" max="3" width="22.42578125" customWidth="1"/>
    <col min="4" max="4" width="49.140625" customWidth="1"/>
  </cols>
  <sheetData>
    <row r="1" spans="1:4" ht="18.75">
      <c r="A1" s="5" t="s">
        <v>67</v>
      </c>
      <c r="B1" s="6"/>
      <c r="C1" s="6"/>
      <c r="D1" s="6"/>
    </row>
    <row r="2" spans="1:4">
      <c r="A2" s="9"/>
      <c r="B2" s="9"/>
      <c r="C2" s="9"/>
      <c r="D2" s="9"/>
    </row>
    <row r="3" spans="1:4">
      <c r="A3" s="10" t="s">
        <v>21</v>
      </c>
      <c r="B3" s="10" t="s">
        <v>68</v>
      </c>
      <c r="C3" s="10" t="s">
        <v>69</v>
      </c>
      <c r="D3" s="10" t="s">
        <v>70</v>
      </c>
    </row>
    <row r="4" spans="1:4">
      <c r="A4" s="8" t="str">
        <f ca="1">CONCATENATE("SK680720000",ROUND(RAND()*300+100,0),ROUND(RAND()*3000000000+2000000000,0))</f>
        <v>SK6807200003423560095110</v>
      </c>
      <c r="B4" s="8" t="str">
        <f ca="1">RIGHT(A4,10)</f>
        <v>3560095110</v>
      </c>
      <c r="C4" s="8" t="str">
        <f ca="1">REPLACE(REPLACE(A4,1,4,""),5,16,"")</f>
        <v>0720</v>
      </c>
      <c r="D4" s="8" t="str">
        <f ca="1">CONCATENATE(B4," / ",C4)</f>
        <v>3560095110 / 0720</v>
      </c>
    </row>
    <row r="5" spans="1:4">
      <c r="A5" s="8" t="str">
        <f t="shared" ref="A5:A47" ca="1" si="0">CONCATENATE("SK680720000",ROUND(RAND()*300+100,0),ROUND(RAND()*3000000000+2000000000,0))</f>
        <v>SK6807200002463066608850</v>
      </c>
      <c r="B5" s="8" t="str">
        <f t="shared" ref="B5:B47" ca="1" si="1">RIGHT(A5,10)</f>
        <v>3066608850</v>
      </c>
      <c r="C5" s="8" t="str">
        <f t="shared" ref="C5:C47" ca="1" si="2">REPLACE(REPLACE(A5,1,4,""),5,16,"")</f>
        <v>0720</v>
      </c>
      <c r="D5" s="8" t="str">
        <f t="shared" ref="D5:D47" ca="1" si="3">CONCATENATE(B5," / ",C5)</f>
        <v>3066608850 / 0720</v>
      </c>
    </row>
    <row r="6" spans="1:4">
      <c r="A6" s="8" t="str">
        <f t="shared" ca="1" si="0"/>
        <v>SK6807200002624762850285</v>
      </c>
      <c r="B6" s="8" t="str">
        <f t="shared" ca="1" si="1"/>
        <v>4762850285</v>
      </c>
      <c r="C6" s="8" t="str">
        <f t="shared" ca="1" si="2"/>
        <v>0720</v>
      </c>
      <c r="D6" s="8" t="str">
        <f t="shared" ca="1" si="3"/>
        <v>4762850285 / 0720</v>
      </c>
    </row>
    <row r="7" spans="1:4">
      <c r="A7" s="8" t="str">
        <f t="shared" ca="1" si="0"/>
        <v>SK6807200002173061344452</v>
      </c>
      <c r="B7" s="8" t="str">
        <f t="shared" ca="1" si="1"/>
        <v>3061344452</v>
      </c>
      <c r="C7" s="8" t="str">
        <f t="shared" ca="1" si="2"/>
        <v>0720</v>
      </c>
      <c r="D7" s="8" t="str">
        <f t="shared" ca="1" si="3"/>
        <v>3061344452 / 0720</v>
      </c>
    </row>
    <row r="8" spans="1:4">
      <c r="A8" s="8" t="str">
        <f t="shared" ca="1" si="0"/>
        <v>SK6807200001774329827672</v>
      </c>
      <c r="B8" s="8" t="str">
        <f t="shared" ca="1" si="1"/>
        <v>4329827672</v>
      </c>
      <c r="C8" s="8" t="str">
        <f t="shared" ca="1" si="2"/>
        <v>0720</v>
      </c>
      <c r="D8" s="8" t="str">
        <f t="shared" ca="1" si="3"/>
        <v>4329827672 / 0720</v>
      </c>
    </row>
    <row r="9" spans="1:4">
      <c r="A9" s="8" t="str">
        <f t="shared" ca="1" si="0"/>
        <v>SK6807200003134362082185</v>
      </c>
      <c r="B9" s="8" t="str">
        <f t="shared" ca="1" si="1"/>
        <v>4362082185</v>
      </c>
      <c r="C9" s="8" t="str">
        <f t="shared" ca="1" si="2"/>
        <v>0720</v>
      </c>
      <c r="D9" s="8" t="str">
        <f t="shared" ca="1" si="3"/>
        <v>4362082185 / 0720</v>
      </c>
    </row>
    <row r="10" spans="1:4">
      <c r="A10" s="8" t="str">
        <f t="shared" ca="1" si="0"/>
        <v>SK6807200001144418832659</v>
      </c>
      <c r="B10" s="8" t="str">
        <f t="shared" ca="1" si="1"/>
        <v>4418832659</v>
      </c>
      <c r="C10" s="8" t="str">
        <f t="shared" ca="1" si="2"/>
        <v>0720</v>
      </c>
      <c r="D10" s="8" t="str">
        <f t="shared" ca="1" si="3"/>
        <v>4418832659 / 0720</v>
      </c>
    </row>
    <row r="11" spans="1:4">
      <c r="A11" s="8" t="str">
        <f t="shared" ca="1" si="0"/>
        <v>SK6807200003923422584626</v>
      </c>
      <c r="B11" s="8" t="str">
        <f t="shared" ca="1" si="1"/>
        <v>3422584626</v>
      </c>
      <c r="C11" s="8" t="str">
        <f t="shared" ca="1" si="2"/>
        <v>0720</v>
      </c>
      <c r="D11" s="8" t="str">
        <f t="shared" ca="1" si="3"/>
        <v>3422584626 / 0720</v>
      </c>
    </row>
    <row r="12" spans="1:4">
      <c r="A12" s="8" t="str">
        <f t="shared" ca="1" si="0"/>
        <v>SK6807200003974424766250</v>
      </c>
      <c r="B12" s="8" t="str">
        <f t="shared" ca="1" si="1"/>
        <v>4424766250</v>
      </c>
      <c r="C12" s="8" t="str">
        <f t="shared" ca="1" si="2"/>
        <v>0720</v>
      </c>
      <c r="D12" s="8" t="str">
        <f t="shared" ca="1" si="3"/>
        <v>4424766250 / 0720</v>
      </c>
    </row>
    <row r="13" spans="1:4">
      <c r="A13" s="8" t="str">
        <f t="shared" ca="1" si="0"/>
        <v>SK6807200001023529209036</v>
      </c>
      <c r="B13" s="8" t="str">
        <f t="shared" ca="1" si="1"/>
        <v>3529209036</v>
      </c>
      <c r="C13" s="8" t="str">
        <f t="shared" ca="1" si="2"/>
        <v>0720</v>
      </c>
      <c r="D13" s="8" t="str">
        <f t="shared" ca="1" si="3"/>
        <v>3529209036 / 0720</v>
      </c>
    </row>
    <row r="14" spans="1:4">
      <c r="A14" s="8" t="str">
        <f t="shared" ca="1" si="0"/>
        <v>SK6807200003794414296561</v>
      </c>
      <c r="B14" s="8" t="str">
        <f t="shared" ca="1" si="1"/>
        <v>4414296561</v>
      </c>
      <c r="C14" s="8" t="str">
        <f t="shared" ca="1" si="2"/>
        <v>0720</v>
      </c>
      <c r="D14" s="8" t="str">
        <f t="shared" ca="1" si="3"/>
        <v>4414296561 / 0720</v>
      </c>
    </row>
    <row r="15" spans="1:4">
      <c r="A15" s="8" t="str">
        <f t="shared" ca="1" si="0"/>
        <v>SK6807200001524412971369</v>
      </c>
      <c r="B15" s="8" t="str">
        <f t="shared" ca="1" si="1"/>
        <v>4412971369</v>
      </c>
      <c r="C15" s="8" t="str">
        <f t="shared" ca="1" si="2"/>
        <v>0720</v>
      </c>
      <c r="D15" s="8" t="str">
        <f t="shared" ca="1" si="3"/>
        <v>4412971369 / 0720</v>
      </c>
    </row>
    <row r="16" spans="1:4">
      <c r="A16" s="8" t="str">
        <f t="shared" ca="1" si="0"/>
        <v>SK6807200002243118338310</v>
      </c>
      <c r="B16" s="8" t="str">
        <f t="shared" ca="1" si="1"/>
        <v>3118338310</v>
      </c>
      <c r="C16" s="8" t="str">
        <f t="shared" ca="1" si="2"/>
        <v>0720</v>
      </c>
      <c r="D16" s="8" t="str">
        <f t="shared" ca="1" si="3"/>
        <v>3118338310 / 0720</v>
      </c>
    </row>
    <row r="17" spans="1:4">
      <c r="A17" s="8" t="str">
        <f t="shared" ca="1" si="0"/>
        <v>SK6807200002293164296763</v>
      </c>
      <c r="B17" s="8" t="str">
        <f t="shared" ca="1" si="1"/>
        <v>3164296763</v>
      </c>
      <c r="C17" s="8" t="str">
        <f t="shared" ca="1" si="2"/>
        <v>0720</v>
      </c>
      <c r="D17" s="8" t="str">
        <f t="shared" ca="1" si="3"/>
        <v>3164296763 / 0720</v>
      </c>
    </row>
    <row r="18" spans="1:4">
      <c r="A18" s="8" t="str">
        <f t="shared" ca="1" si="0"/>
        <v>SK6807200001752007284857</v>
      </c>
      <c r="B18" s="8" t="str">
        <f t="shared" ca="1" si="1"/>
        <v>2007284857</v>
      </c>
      <c r="C18" s="8" t="str">
        <f t="shared" ca="1" si="2"/>
        <v>0720</v>
      </c>
      <c r="D18" s="8" t="str">
        <f t="shared" ca="1" si="3"/>
        <v>2007284857 / 0720</v>
      </c>
    </row>
    <row r="19" spans="1:4">
      <c r="A19" s="8" t="str">
        <f t="shared" ca="1" si="0"/>
        <v>SK6807200003252657549364</v>
      </c>
      <c r="B19" s="8" t="str">
        <f t="shared" ca="1" si="1"/>
        <v>2657549364</v>
      </c>
      <c r="C19" s="8" t="str">
        <f t="shared" ca="1" si="2"/>
        <v>0720</v>
      </c>
      <c r="D19" s="8" t="str">
        <f t="shared" ca="1" si="3"/>
        <v>2657549364 / 0720</v>
      </c>
    </row>
    <row r="20" spans="1:4">
      <c r="A20" s="8" t="str">
        <f t="shared" ca="1" si="0"/>
        <v>SK6807200001862728713339</v>
      </c>
      <c r="B20" s="8" t="str">
        <f t="shared" ca="1" si="1"/>
        <v>2728713339</v>
      </c>
      <c r="C20" s="8" t="str">
        <f t="shared" ca="1" si="2"/>
        <v>0720</v>
      </c>
      <c r="D20" s="8" t="str">
        <f t="shared" ca="1" si="3"/>
        <v>2728713339 / 0720</v>
      </c>
    </row>
    <row r="21" spans="1:4">
      <c r="A21" s="8" t="str">
        <f t="shared" ca="1" si="0"/>
        <v>SK6807200001242483105401</v>
      </c>
      <c r="B21" s="8" t="str">
        <f t="shared" ca="1" si="1"/>
        <v>2483105401</v>
      </c>
      <c r="C21" s="8" t="str">
        <f t="shared" ca="1" si="2"/>
        <v>0720</v>
      </c>
      <c r="D21" s="8" t="str">
        <f t="shared" ca="1" si="3"/>
        <v>2483105401 / 0720</v>
      </c>
    </row>
    <row r="22" spans="1:4">
      <c r="A22" s="8" t="str">
        <f t="shared" ca="1" si="0"/>
        <v>SK6807200003823798766610</v>
      </c>
      <c r="B22" s="8" t="str">
        <f t="shared" ca="1" si="1"/>
        <v>3798766610</v>
      </c>
      <c r="C22" s="8" t="str">
        <f t="shared" ca="1" si="2"/>
        <v>0720</v>
      </c>
      <c r="D22" s="8" t="str">
        <f t="shared" ca="1" si="3"/>
        <v>3798766610 / 0720</v>
      </c>
    </row>
    <row r="23" spans="1:4">
      <c r="A23" s="8" t="str">
        <f t="shared" ca="1" si="0"/>
        <v>SK6807200002094550862348</v>
      </c>
      <c r="B23" s="8" t="str">
        <f t="shared" ca="1" si="1"/>
        <v>4550862348</v>
      </c>
      <c r="C23" s="8" t="str">
        <f t="shared" ca="1" si="2"/>
        <v>0720</v>
      </c>
      <c r="D23" s="8" t="str">
        <f t="shared" ca="1" si="3"/>
        <v>4550862348 / 0720</v>
      </c>
    </row>
    <row r="24" spans="1:4">
      <c r="A24" s="8" t="str">
        <f t="shared" ca="1" si="0"/>
        <v>SK6807200002522096386178</v>
      </c>
      <c r="B24" s="8" t="str">
        <f t="shared" ca="1" si="1"/>
        <v>2096386178</v>
      </c>
      <c r="C24" s="8" t="str">
        <f t="shared" ca="1" si="2"/>
        <v>0720</v>
      </c>
      <c r="D24" s="8" t="str">
        <f t="shared" ca="1" si="3"/>
        <v>2096386178 / 0720</v>
      </c>
    </row>
    <row r="25" spans="1:4">
      <c r="A25" s="8" t="str">
        <f t="shared" ca="1" si="0"/>
        <v>SK6807200003792366997738</v>
      </c>
      <c r="B25" s="8" t="str">
        <f t="shared" ca="1" si="1"/>
        <v>2366997738</v>
      </c>
      <c r="C25" s="8" t="str">
        <f t="shared" ca="1" si="2"/>
        <v>0720</v>
      </c>
      <c r="D25" s="8" t="str">
        <f t="shared" ca="1" si="3"/>
        <v>2366997738 / 0720</v>
      </c>
    </row>
    <row r="26" spans="1:4">
      <c r="A26" s="8" t="str">
        <f t="shared" ca="1" si="0"/>
        <v>SK6807200001472838734352</v>
      </c>
      <c r="B26" s="8" t="str">
        <f t="shared" ca="1" si="1"/>
        <v>2838734352</v>
      </c>
      <c r="C26" s="8" t="str">
        <f t="shared" ca="1" si="2"/>
        <v>0720</v>
      </c>
      <c r="D26" s="8" t="str">
        <f t="shared" ca="1" si="3"/>
        <v>2838734352 / 0720</v>
      </c>
    </row>
    <row r="27" spans="1:4">
      <c r="A27" s="8" t="str">
        <f ca="1">CONCATENATE("SK680900000",ROUND(RAND()*300+100,0),ROUND(RAND()*3000000000+2000000000,0))</f>
        <v>SK6809000001743540307349</v>
      </c>
      <c r="B27" s="8" t="str">
        <f t="shared" ca="1" si="1"/>
        <v>3540307349</v>
      </c>
      <c r="C27" s="8" t="str">
        <f t="shared" ca="1" si="2"/>
        <v>0900</v>
      </c>
      <c r="D27" s="8" t="str">
        <f t="shared" ca="1" si="3"/>
        <v>3540307349 / 0900</v>
      </c>
    </row>
    <row r="28" spans="1:4">
      <c r="A28" s="8" t="str">
        <f t="shared" ca="1" si="0"/>
        <v>SK6807200001372252348969</v>
      </c>
      <c r="B28" s="8" t="str">
        <f t="shared" ca="1" si="1"/>
        <v>2252348969</v>
      </c>
      <c r="C28" s="8" t="str">
        <f t="shared" ca="1" si="2"/>
        <v>0720</v>
      </c>
      <c r="D28" s="8" t="str">
        <f t="shared" ca="1" si="3"/>
        <v>2252348969 / 0720</v>
      </c>
    </row>
    <row r="29" spans="1:4">
      <c r="A29" s="8" t="str">
        <f t="shared" ca="1" si="0"/>
        <v>SK6807200003102285040880</v>
      </c>
      <c r="B29" s="8" t="str">
        <f t="shared" ca="1" si="1"/>
        <v>2285040880</v>
      </c>
      <c r="C29" s="8" t="str">
        <f t="shared" ca="1" si="2"/>
        <v>0720</v>
      </c>
      <c r="D29" s="8" t="str">
        <f t="shared" ca="1" si="3"/>
        <v>2285040880 / 0720</v>
      </c>
    </row>
    <row r="30" spans="1:4">
      <c r="A30" s="8" t="str">
        <f t="shared" ca="1" si="0"/>
        <v>SK6807200001493577712556</v>
      </c>
      <c r="B30" s="8" t="str">
        <f t="shared" ca="1" si="1"/>
        <v>3577712556</v>
      </c>
      <c r="C30" s="8" t="str">
        <f t="shared" ca="1" si="2"/>
        <v>0720</v>
      </c>
      <c r="D30" s="8" t="str">
        <f t="shared" ca="1" si="3"/>
        <v>3577712556 / 0720</v>
      </c>
    </row>
    <row r="31" spans="1:4">
      <c r="A31" s="8" t="str">
        <f t="shared" ca="1" si="0"/>
        <v>SK6807200003164517662717</v>
      </c>
      <c r="B31" s="8" t="str">
        <f t="shared" ca="1" si="1"/>
        <v>4517662717</v>
      </c>
      <c r="C31" s="8" t="str">
        <f t="shared" ca="1" si="2"/>
        <v>0720</v>
      </c>
      <c r="D31" s="8" t="str">
        <f t="shared" ca="1" si="3"/>
        <v>4517662717 / 0720</v>
      </c>
    </row>
    <row r="32" spans="1:4">
      <c r="A32" s="8" t="str">
        <f t="shared" ref="A32:A40" ca="1" si="4">CONCATENATE("SK680900000",ROUND(RAND()*300+100,0),ROUND(RAND()*3000000000+2000000000,0))</f>
        <v>SK6809000003063091192311</v>
      </c>
      <c r="B32" s="8" t="str">
        <f t="shared" ca="1" si="1"/>
        <v>3091192311</v>
      </c>
      <c r="C32" s="8" t="str">
        <f t="shared" ca="1" si="2"/>
        <v>0900</v>
      </c>
      <c r="D32" s="8" t="str">
        <f t="shared" ca="1" si="3"/>
        <v>3091192311 / 0900</v>
      </c>
    </row>
    <row r="33" spans="1:4">
      <c r="A33" s="8" t="str">
        <f t="shared" ca="1" si="4"/>
        <v>SK6809000003063681728461</v>
      </c>
      <c r="B33" s="8" t="str">
        <f t="shared" ca="1" si="1"/>
        <v>3681728461</v>
      </c>
      <c r="C33" s="8" t="str">
        <f t="shared" ca="1" si="2"/>
        <v>0900</v>
      </c>
      <c r="D33" s="8" t="str">
        <f t="shared" ca="1" si="3"/>
        <v>3681728461 / 0900</v>
      </c>
    </row>
    <row r="34" spans="1:4">
      <c r="A34" s="8" t="str">
        <f t="shared" ca="1" si="4"/>
        <v>SK6809000002632634146682</v>
      </c>
      <c r="B34" s="8" t="str">
        <f t="shared" ca="1" si="1"/>
        <v>2634146682</v>
      </c>
      <c r="C34" s="8" t="str">
        <f t="shared" ca="1" si="2"/>
        <v>0900</v>
      </c>
      <c r="D34" s="8" t="str">
        <f t="shared" ca="1" si="3"/>
        <v>2634146682 / 0900</v>
      </c>
    </row>
    <row r="35" spans="1:4">
      <c r="A35" s="8" t="str">
        <f t="shared" ca="1" si="4"/>
        <v>SK6809000001434473433056</v>
      </c>
      <c r="B35" s="8" t="str">
        <f t="shared" ca="1" si="1"/>
        <v>4473433056</v>
      </c>
      <c r="C35" s="8" t="str">
        <f t="shared" ca="1" si="2"/>
        <v>0900</v>
      </c>
      <c r="D35" s="8" t="str">
        <f t="shared" ca="1" si="3"/>
        <v>4473433056 / 0900</v>
      </c>
    </row>
    <row r="36" spans="1:4">
      <c r="A36" s="8" t="str">
        <f t="shared" ca="1" si="4"/>
        <v>SK6809000003142209799449</v>
      </c>
      <c r="B36" s="8" t="str">
        <f t="shared" ca="1" si="1"/>
        <v>2209799449</v>
      </c>
      <c r="C36" s="8" t="str">
        <f t="shared" ca="1" si="2"/>
        <v>0900</v>
      </c>
      <c r="D36" s="8" t="str">
        <f t="shared" ca="1" si="3"/>
        <v>2209799449 / 0900</v>
      </c>
    </row>
    <row r="37" spans="1:4">
      <c r="A37" s="8" t="str">
        <f t="shared" ca="1" si="4"/>
        <v>SK6809000001592032399743</v>
      </c>
      <c r="B37" s="8" t="str">
        <f t="shared" ca="1" si="1"/>
        <v>2032399743</v>
      </c>
      <c r="C37" s="8" t="str">
        <f t="shared" ca="1" si="2"/>
        <v>0900</v>
      </c>
      <c r="D37" s="8" t="str">
        <f t="shared" ca="1" si="3"/>
        <v>2032399743 / 0900</v>
      </c>
    </row>
    <row r="38" spans="1:4">
      <c r="A38" s="8" t="str">
        <f t="shared" ca="1" si="4"/>
        <v>SK6809000001313577944346</v>
      </c>
      <c r="B38" s="8" t="str">
        <f t="shared" ca="1" si="1"/>
        <v>3577944346</v>
      </c>
      <c r="C38" s="8" t="str">
        <f t="shared" ca="1" si="2"/>
        <v>0900</v>
      </c>
      <c r="D38" s="8" t="str">
        <f t="shared" ca="1" si="3"/>
        <v>3577944346 / 0900</v>
      </c>
    </row>
    <row r="39" spans="1:4">
      <c r="A39" s="8" t="str">
        <f t="shared" ca="1" si="4"/>
        <v>SK6809000003093792367289</v>
      </c>
      <c r="B39" s="8" t="str">
        <f t="shared" ca="1" si="1"/>
        <v>3792367289</v>
      </c>
      <c r="C39" s="8" t="str">
        <f t="shared" ca="1" si="2"/>
        <v>0900</v>
      </c>
      <c r="D39" s="8" t="str">
        <f t="shared" ca="1" si="3"/>
        <v>3792367289 / 0900</v>
      </c>
    </row>
    <row r="40" spans="1:4">
      <c r="A40" s="8" t="str">
        <f t="shared" ca="1" si="4"/>
        <v>SK6809000001013164456685</v>
      </c>
      <c r="B40" s="8" t="str">
        <f t="shared" ca="1" si="1"/>
        <v>3164456685</v>
      </c>
      <c r="C40" s="8" t="str">
        <f t="shared" ca="1" si="2"/>
        <v>0900</v>
      </c>
      <c r="D40" s="8" t="str">
        <f t="shared" ca="1" si="3"/>
        <v>3164456685 / 0900</v>
      </c>
    </row>
    <row r="41" spans="1:4">
      <c r="A41" s="8" t="str">
        <f t="shared" ca="1" si="0"/>
        <v>SK6807200002642370855952</v>
      </c>
      <c r="B41" s="8" t="str">
        <f t="shared" ca="1" si="1"/>
        <v>2370855952</v>
      </c>
      <c r="C41" s="8" t="str">
        <f t="shared" ca="1" si="2"/>
        <v>0720</v>
      </c>
      <c r="D41" s="8" t="str">
        <f t="shared" ca="1" si="3"/>
        <v>2370855952 / 0720</v>
      </c>
    </row>
    <row r="42" spans="1:4">
      <c r="A42" s="8" t="str">
        <f t="shared" ca="1" si="0"/>
        <v>SK6807200003234669481722</v>
      </c>
      <c r="B42" s="8" t="str">
        <f t="shared" ca="1" si="1"/>
        <v>4669481722</v>
      </c>
      <c r="C42" s="8" t="str">
        <f t="shared" ca="1" si="2"/>
        <v>0720</v>
      </c>
      <c r="D42" s="8" t="str">
        <f t="shared" ca="1" si="3"/>
        <v>4669481722 / 0720</v>
      </c>
    </row>
    <row r="43" spans="1:4">
      <c r="A43" s="8" t="str">
        <f t="shared" ca="1" si="0"/>
        <v>SK6807200003652130291724</v>
      </c>
      <c r="B43" s="8" t="str">
        <f t="shared" ca="1" si="1"/>
        <v>2130291724</v>
      </c>
      <c r="C43" s="8" t="str">
        <f t="shared" ca="1" si="2"/>
        <v>0720</v>
      </c>
      <c r="D43" s="8" t="str">
        <f t="shared" ca="1" si="3"/>
        <v>2130291724 / 0720</v>
      </c>
    </row>
    <row r="44" spans="1:4">
      <c r="A44" s="8" t="str">
        <f t="shared" ref="A44:A45" ca="1" si="5">CONCATENATE("SK680900000",ROUND(RAND()*300+100,0),ROUND(RAND()*3000000000+2000000000,0))</f>
        <v>SK6809000001402886057472</v>
      </c>
      <c r="B44" s="8" t="str">
        <f t="shared" ca="1" si="1"/>
        <v>2886057472</v>
      </c>
      <c r="C44" s="8" t="str">
        <f t="shared" ca="1" si="2"/>
        <v>0900</v>
      </c>
      <c r="D44" s="8" t="str">
        <f t="shared" ca="1" si="3"/>
        <v>2886057472 / 0900</v>
      </c>
    </row>
    <row r="45" spans="1:4">
      <c r="A45" s="8" t="str">
        <f t="shared" ca="1" si="5"/>
        <v>SK6809000002283917613526</v>
      </c>
      <c r="B45" s="8" t="str">
        <f t="shared" ca="1" si="1"/>
        <v>3917613526</v>
      </c>
      <c r="C45" s="8" t="str">
        <f t="shared" ca="1" si="2"/>
        <v>0900</v>
      </c>
      <c r="D45" s="8" t="str">
        <f t="shared" ca="1" si="3"/>
        <v>3917613526 / 0900</v>
      </c>
    </row>
    <row r="46" spans="1:4">
      <c r="A46" s="8" t="str">
        <f t="shared" ca="1" si="0"/>
        <v>SK6807200002514722704022</v>
      </c>
      <c r="B46" s="8" t="str">
        <f t="shared" ca="1" si="1"/>
        <v>4722704022</v>
      </c>
      <c r="C46" s="8" t="str">
        <f t="shared" ca="1" si="2"/>
        <v>0720</v>
      </c>
      <c r="D46" s="8" t="str">
        <f t="shared" ca="1" si="3"/>
        <v>4722704022 / 0720</v>
      </c>
    </row>
    <row r="47" spans="1:4">
      <c r="A47" s="8" t="str">
        <f t="shared" ca="1" si="0"/>
        <v>SK6807200003463051764138</v>
      </c>
      <c r="B47" s="8" t="str">
        <f t="shared" ca="1" si="1"/>
        <v>3051764138</v>
      </c>
      <c r="C47" s="8" t="str">
        <f t="shared" ca="1" si="2"/>
        <v>0720</v>
      </c>
      <c r="D47" s="8" t="str">
        <f t="shared" ca="1" si="3"/>
        <v>3051764138 / 0720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3"/>
  <sheetViews>
    <sheetView workbookViewId="0">
      <selection activeCell="B5" sqref="B5"/>
    </sheetView>
  </sheetViews>
  <sheetFormatPr defaultRowHeight="15"/>
  <cols>
    <col min="1" max="1" width="23.7109375" customWidth="1"/>
    <col min="2" max="4" width="18.140625" customWidth="1"/>
  </cols>
  <sheetData>
    <row r="1" spans="1:4" ht="18.75">
      <c r="A1" s="11" t="s">
        <v>71</v>
      </c>
      <c r="B1" s="12"/>
      <c r="C1" s="12"/>
      <c r="D1" s="12"/>
    </row>
    <row r="2" spans="1:4" ht="18.75">
      <c r="A2" s="11" t="s">
        <v>72</v>
      </c>
      <c r="B2" s="12"/>
      <c r="C2" s="12"/>
      <c r="D2" s="12"/>
    </row>
    <row r="3" spans="1:4">
      <c r="A3" s="13"/>
      <c r="B3" s="13"/>
      <c r="C3" s="13"/>
      <c r="D3" s="13"/>
    </row>
    <row r="4" spans="1:4" ht="15.75">
      <c r="A4" s="14" t="s">
        <v>73</v>
      </c>
      <c r="B4" s="14" t="s">
        <v>74</v>
      </c>
      <c r="C4" s="14" t="s">
        <v>75</v>
      </c>
      <c r="D4" s="14" t="s">
        <v>76</v>
      </c>
    </row>
    <row r="5" spans="1:4" ht="15.75">
      <c r="A5" s="15" t="s">
        <v>77</v>
      </c>
      <c r="B5" s="15">
        <f>FIND(" ",A5)</f>
        <v>6</v>
      </c>
      <c r="C5" s="15" t="str">
        <f>LEFT(A5,B5-1)</f>
        <v>Peter</v>
      </c>
      <c r="D5" s="15" t="str">
        <f>RIGHT(A5,LEN(A5)-B5)</f>
        <v>Žido</v>
      </c>
    </row>
    <row r="6" spans="1:4" ht="15.75">
      <c r="A6" s="15" t="s">
        <v>78</v>
      </c>
      <c r="B6" s="15">
        <f t="shared" ref="B6:B69" si="0">FIND(" ",A6)</f>
        <v>7</v>
      </c>
      <c r="C6" s="15" t="str">
        <f t="shared" ref="C6:C69" si="1">LEFT(A6,B6-1)</f>
        <v>Marián</v>
      </c>
      <c r="D6" s="15" t="str">
        <f t="shared" ref="D6:D69" si="2">RIGHT(A6,LEN(A6)-B6)</f>
        <v>Žuk</v>
      </c>
    </row>
    <row r="7" spans="1:4" ht="15.75">
      <c r="A7" s="15" t="s">
        <v>79</v>
      </c>
      <c r="B7" s="15">
        <f t="shared" si="0"/>
        <v>7</v>
      </c>
      <c r="C7" s="15" t="str">
        <f t="shared" si="1"/>
        <v>Štefan</v>
      </c>
      <c r="D7" s="15" t="str">
        <f t="shared" si="2"/>
        <v>Zvalčák</v>
      </c>
    </row>
    <row r="8" spans="1:4" ht="15.75">
      <c r="A8" s="15" t="s">
        <v>80</v>
      </c>
      <c r="B8" s="15">
        <f t="shared" si="0"/>
        <v>10</v>
      </c>
      <c r="C8" s="15" t="str">
        <f t="shared" si="1"/>
        <v>Stanislav</v>
      </c>
      <c r="D8" s="15" t="str">
        <f t="shared" si="2"/>
        <v>Ženčuch</v>
      </c>
    </row>
    <row r="9" spans="1:4" ht="15.75">
      <c r="A9" s="15" t="s">
        <v>81</v>
      </c>
      <c r="B9" s="15">
        <f t="shared" si="0"/>
        <v>7</v>
      </c>
      <c r="C9" s="15" t="str">
        <f t="shared" si="1"/>
        <v>Štefan</v>
      </c>
      <c r="D9" s="15" t="str">
        <f t="shared" si="2"/>
        <v>Zuza</v>
      </c>
    </row>
    <row r="10" spans="1:4" ht="15.75">
      <c r="A10" s="15" t="s">
        <v>82</v>
      </c>
      <c r="B10" s="15">
        <f t="shared" si="0"/>
        <v>9</v>
      </c>
      <c r="C10" s="15" t="str">
        <f t="shared" si="1"/>
        <v>Vladimír</v>
      </c>
      <c r="D10" s="15" t="str">
        <f t="shared" si="2"/>
        <v>Verba</v>
      </c>
    </row>
    <row r="11" spans="1:4" ht="15.75">
      <c r="A11" s="15" t="s">
        <v>83</v>
      </c>
      <c r="B11" s="15">
        <f t="shared" si="0"/>
        <v>5</v>
      </c>
      <c r="C11" s="15" t="str">
        <f t="shared" si="1"/>
        <v>Anna</v>
      </c>
      <c r="D11" s="15" t="str">
        <f t="shared" si="2"/>
        <v>Baľová</v>
      </c>
    </row>
    <row r="12" spans="1:4" ht="15.75">
      <c r="A12" s="15" t="s">
        <v>84</v>
      </c>
      <c r="B12" s="15">
        <f t="shared" si="0"/>
        <v>6</v>
      </c>
      <c r="C12" s="15" t="str">
        <f t="shared" si="1"/>
        <v>Aneta</v>
      </c>
      <c r="D12" s="15" t="str">
        <f t="shared" si="2"/>
        <v>Antoniková</v>
      </c>
    </row>
    <row r="13" spans="1:4" ht="15.75">
      <c r="A13" s="15" t="s">
        <v>85</v>
      </c>
      <c r="B13" s="15">
        <f t="shared" si="0"/>
        <v>5</v>
      </c>
      <c r="C13" s="15" t="str">
        <f t="shared" si="1"/>
        <v>Anna</v>
      </c>
      <c r="D13" s="15" t="str">
        <f t="shared" si="2"/>
        <v>Balogová</v>
      </c>
    </row>
    <row r="14" spans="1:4" ht="15.75">
      <c r="A14" s="15" t="s">
        <v>86</v>
      </c>
      <c r="B14" s="15">
        <f t="shared" si="0"/>
        <v>6</v>
      </c>
      <c r="C14" s="15" t="str">
        <f t="shared" si="1"/>
        <v>Adela</v>
      </c>
      <c r="D14" s="15" t="str">
        <f t="shared" si="2"/>
        <v>Aľušiková</v>
      </c>
    </row>
    <row r="15" spans="1:4" ht="15.75">
      <c r="A15" s="15" t="s">
        <v>87</v>
      </c>
      <c r="B15" s="15">
        <f t="shared" si="0"/>
        <v>7</v>
      </c>
      <c r="C15" s="15" t="str">
        <f t="shared" si="1"/>
        <v>Darina</v>
      </c>
      <c r="D15" s="15" t="str">
        <f t="shared" si="2"/>
        <v>Becková</v>
      </c>
    </row>
    <row r="16" spans="1:4" ht="15.75">
      <c r="A16" s="15" t="s">
        <v>88</v>
      </c>
      <c r="B16" s="15">
        <f t="shared" si="0"/>
        <v>6</v>
      </c>
      <c r="C16" s="15" t="str">
        <f t="shared" si="1"/>
        <v>Tomáš</v>
      </c>
      <c r="D16" s="15" t="str">
        <f t="shared" si="2"/>
        <v>Vozár</v>
      </c>
    </row>
    <row r="17" spans="1:4" ht="15.75">
      <c r="A17" s="15" t="s">
        <v>89</v>
      </c>
      <c r="B17" s="15">
        <f t="shared" si="0"/>
        <v>5</v>
      </c>
      <c r="C17" s="15" t="str">
        <f t="shared" si="1"/>
        <v>Anna</v>
      </c>
      <c r="D17" s="15" t="str">
        <f t="shared" si="2"/>
        <v>Bajusová</v>
      </c>
    </row>
    <row r="18" spans="1:4" ht="15.75">
      <c r="A18" s="15" t="s">
        <v>90</v>
      </c>
      <c r="B18" s="15">
        <f t="shared" si="0"/>
        <v>5</v>
      </c>
      <c r="C18" s="15" t="str">
        <f t="shared" si="1"/>
        <v>Dana</v>
      </c>
      <c r="D18" s="15" t="str">
        <f t="shared" si="2"/>
        <v>Bardzáková</v>
      </c>
    </row>
    <row r="19" spans="1:4" ht="15.75">
      <c r="A19" s="15" t="s">
        <v>91</v>
      </c>
      <c r="B19" s="15">
        <f t="shared" si="0"/>
        <v>6</v>
      </c>
      <c r="C19" s="15" t="str">
        <f t="shared" si="1"/>
        <v>Sijár</v>
      </c>
      <c r="D19" s="15" t="str">
        <f t="shared" si="2"/>
        <v>Vodal</v>
      </c>
    </row>
    <row r="20" spans="1:4" ht="15.75">
      <c r="A20" s="15" t="s">
        <v>92</v>
      </c>
      <c r="B20" s="15">
        <f t="shared" si="0"/>
        <v>6</v>
      </c>
      <c r="C20" s="15" t="str">
        <f t="shared" si="1"/>
        <v>Tomáš</v>
      </c>
      <c r="D20" s="15" t="str">
        <f t="shared" si="2"/>
        <v>Wysočanský</v>
      </c>
    </row>
    <row r="21" spans="1:4" ht="15.75">
      <c r="A21" s="15" t="s">
        <v>93</v>
      </c>
      <c r="B21" s="15">
        <f t="shared" si="0"/>
        <v>9</v>
      </c>
      <c r="C21" s="15" t="str">
        <f t="shared" si="1"/>
        <v>Vladimír</v>
      </c>
      <c r="D21" s="15" t="str">
        <f t="shared" si="2"/>
        <v>Zboray</v>
      </c>
    </row>
    <row r="22" spans="1:4" ht="15.75">
      <c r="A22" s="15" t="s">
        <v>94</v>
      </c>
      <c r="B22" s="15">
        <f t="shared" si="0"/>
        <v>7</v>
      </c>
      <c r="C22" s="15" t="str">
        <f t="shared" si="1"/>
        <v>Zdenko</v>
      </c>
      <c r="D22" s="15" t="str">
        <f t="shared" si="2"/>
        <v>Tomahogh</v>
      </c>
    </row>
    <row r="23" spans="1:4" ht="15.75">
      <c r="A23" s="15" t="s">
        <v>95</v>
      </c>
      <c r="B23" s="15">
        <f t="shared" si="0"/>
        <v>9</v>
      </c>
      <c r="C23" s="15" t="str">
        <f t="shared" si="1"/>
        <v>Vladimír</v>
      </c>
      <c r="D23" s="15" t="str">
        <f t="shared" si="2"/>
        <v>Varchoľak</v>
      </c>
    </row>
    <row r="24" spans="1:4" ht="15.75">
      <c r="A24" s="15" t="s">
        <v>96</v>
      </c>
      <c r="B24" s="15">
        <f t="shared" si="0"/>
        <v>5</v>
      </c>
      <c r="C24" s="15" t="str">
        <f t="shared" si="1"/>
        <v>Anna</v>
      </c>
      <c r="D24" s="15" t="str">
        <f t="shared" si="2"/>
        <v>Antošková</v>
      </c>
    </row>
    <row r="25" spans="1:4" ht="15.75">
      <c r="A25" s="15" t="s">
        <v>97</v>
      </c>
      <c r="B25" s="15">
        <f t="shared" si="0"/>
        <v>6</v>
      </c>
      <c r="C25" s="15" t="str">
        <f t="shared" si="1"/>
        <v>Jozef</v>
      </c>
      <c r="D25" s="15" t="str">
        <f t="shared" si="2"/>
        <v>Vachna</v>
      </c>
    </row>
    <row r="26" spans="1:4" ht="15.75">
      <c r="A26" s="15" t="s">
        <v>98</v>
      </c>
      <c r="B26" s="15">
        <f t="shared" si="0"/>
        <v>6</v>
      </c>
      <c r="C26" s="15" t="str">
        <f t="shared" si="1"/>
        <v>Peter</v>
      </c>
      <c r="D26" s="15" t="str">
        <f t="shared" si="2"/>
        <v>Valcer</v>
      </c>
    </row>
    <row r="27" spans="1:4" ht="15.75">
      <c r="A27" s="15" t="s">
        <v>99</v>
      </c>
      <c r="B27" s="15">
        <f t="shared" si="0"/>
        <v>7</v>
      </c>
      <c r="C27" s="15" t="str">
        <f t="shared" si="1"/>
        <v>Štefan</v>
      </c>
      <c r="D27" s="15" t="str">
        <f t="shared" si="2"/>
        <v>Valiga</v>
      </c>
    </row>
    <row r="28" spans="1:4" ht="15.75">
      <c r="A28" s="15" t="s">
        <v>100</v>
      </c>
      <c r="B28" s="15">
        <f t="shared" si="0"/>
        <v>9</v>
      </c>
      <c r="C28" s="15" t="str">
        <f t="shared" si="1"/>
        <v>Vladimír</v>
      </c>
      <c r="D28" s="15" t="str">
        <f t="shared" si="2"/>
        <v>Vasko</v>
      </c>
    </row>
    <row r="29" spans="1:4" ht="15.75">
      <c r="A29" s="15" t="s">
        <v>101</v>
      </c>
      <c r="B29" s="15">
        <f t="shared" si="0"/>
        <v>10</v>
      </c>
      <c r="C29" s="15" t="str">
        <f t="shared" si="1"/>
        <v>Vladislav</v>
      </c>
      <c r="D29" s="15" t="str">
        <f t="shared" si="2"/>
        <v>Vasilenka</v>
      </c>
    </row>
    <row r="30" spans="1:4" ht="15.75">
      <c r="A30" s="15" t="s">
        <v>102</v>
      </c>
      <c r="B30" s="15">
        <f t="shared" si="0"/>
        <v>6</v>
      </c>
      <c r="C30" s="15" t="str">
        <f t="shared" si="1"/>
        <v>Tomáš</v>
      </c>
      <c r="D30" s="15" t="str">
        <f t="shared" si="2"/>
        <v>Vinicky</v>
      </c>
    </row>
    <row r="31" spans="1:4" ht="15.75">
      <c r="A31" s="15" t="s">
        <v>103</v>
      </c>
      <c r="B31" s="15">
        <f t="shared" si="0"/>
        <v>6</v>
      </c>
      <c r="C31" s="15" t="str">
        <f t="shared" si="1"/>
        <v>Tibor</v>
      </c>
      <c r="D31" s="15" t="str">
        <f t="shared" si="2"/>
        <v>Zuščák</v>
      </c>
    </row>
    <row r="32" spans="1:4" ht="15.75">
      <c r="A32" s="15" t="s">
        <v>104</v>
      </c>
      <c r="B32" s="15">
        <f t="shared" si="0"/>
        <v>9</v>
      </c>
      <c r="C32" s="15" t="str">
        <f t="shared" si="1"/>
        <v>Miroslav</v>
      </c>
      <c r="D32" s="15" t="str">
        <f t="shared" si="2"/>
        <v>Vajda</v>
      </c>
    </row>
    <row r="33" spans="1:4" ht="15.75">
      <c r="A33" s="15" t="s">
        <v>105</v>
      </c>
      <c r="B33" s="15">
        <f t="shared" si="0"/>
        <v>6</v>
      </c>
      <c r="C33" s="15" t="str">
        <f t="shared" si="1"/>
        <v>Roman</v>
      </c>
      <c r="D33" s="15" t="str">
        <f t="shared" si="2"/>
        <v>Vološin</v>
      </c>
    </row>
    <row r="34" spans="1:4" ht="15.75">
      <c r="A34" s="15" t="s">
        <v>106</v>
      </c>
      <c r="B34" s="15">
        <f t="shared" si="0"/>
        <v>6</v>
      </c>
      <c r="C34" s="15" t="str">
        <f t="shared" si="1"/>
        <v>Tomáš</v>
      </c>
      <c r="D34" s="15" t="str">
        <f t="shared" si="2"/>
        <v>Vružek</v>
      </c>
    </row>
    <row r="35" spans="1:4" ht="15.75">
      <c r="A35" s="15" t="s">
        <v>107</v>
      </c>
      <c r="B35" s="15">
        <f t="shared" si="0"/>
        <v>7</v>
      </c>
      <c r="C35" s="15" t="str">
        <f t="shared" si="1"/>
        <v>Andrea</v>
      </c>
      <c r="D35" s="15" t="str">
        <f t="shared" si="2"/>
        <v>Andrejková</v>
      </c>
    </row>
    <row r="36" spans="1:4" ht="15.75">
      <c r="A36" s="15" t="s">
        <v>108</v>
      </c>
      <c r="B36" s="15">
        <f t="shared" si="0"/>
        <v>9</v>
      </c>
      <c r="C36" s="15" t="str">
        <f t="shared" si="1"/>
        <v>Vladimír</v>
      </c>
      <c r="D36" s="15" t="str">
        <f t="shared" si="2"/>
        <v>Vasilišin</v>
      </c>
    </row>
    <row r="37" spans="1:4" ht="15.75">
      <c r="A37" s="15" t="s">
        <v>88</v>
      </c>
      <c r="B37" s="15">
        <f t="shared" si="0"/>
        <v>6</v>
      </c>
      <c r="C37" s="15" t="str">
        <f t="shared" si="1"/>
        <v>Tomáš</v>
      </c>
      <c r="D37" s="15" t="str">
        <f t="shared" si="2"/>
        <v>Vozár</v>
      </c>
    </row>
    <row r="38" spans="1:4" ht="15.75">
      <c r="A38" s="15" t="s">
        <v>109</v>
      </c>
      <c r="B38" s="15">
        <f t="shared" si="0"/>
        <v>8</v>
      </c>
      <c r="C38" s="15" t="str">
        <f t="shared" si="1"/>
        <v>Melánia</v>
      </c>
      <c r="D38" s="15" t="str">
        <f t="shared" si="2"/>
        <v>Bilíková</v>
      </c>
    </row>
    <row r="39" spans="1:4" ht="15.75">
      <c r="A39" s="15" t="s">
        <v>110</v>
      </c>
      <c r="B39" s="15">
        <f t="shared" si="0"/>
        <v>6</v>
      </c>
      <c r="C39" s="15" t="str">
        <f t="shared" si="1"/>
        <v>Adela</v>
      </c>
      <c r="D39" s="15" t="str">
        <f t="shared" si="2"/>
        <v>Brňáková</v>
      </c>
    </row>
    <row r="40" spans="1:4" ht="15.75">
      <c r="A40" s="15" t="s">
        <v>111</v>
      </c>
      <c r="B40" s="15">
        <f t="shared" si="0"/>
        <v>7</v>
      </c>
      <c r="C40" s="15" t="str">
        <f t="shared" si="1"/>
        <v>Zuzana</v>
      </c>
      <c r="D40" s="15" t="str">
        <f t="shared" si="2"/>
        <v>Brudňáková</v>
      </c>
    </row>
    <row r="41" spans="1:4" ht="15.75">
      <c r="A41" s="15" t="s">
        <v>112</v>
      </c>
      <c r="B41" s="15">
        <f t="shared" si="0"/>
        <v>6</v>
      </c>
      <c r="C41" s="15" t="str">
        <f t="shared" si="1"/>
        <v>Tomáš</v>
      </c>
      <c r="D41" s="15" t="str">
        <f t="shared" si="2"/>
        <v>Telvák</v>
      </c>
    </row>
    <row r="42" spans="1:4" ht="15.75">
      <c r="A42" s="15" t="s">
        <v>113</v>
      </c>
      <c r="B42" s="15">
        <f t="shared" si="0"/>
        <v>6</v>
      </c>
      <c r="C42" s="15" t="str">
        <f t="shared" si="1"/>
        <v>Tomáš</v>
      </c>
      <c r="D42" s="15" t="str">
        <f t="shared" si="2"/>
        <v>Timuľák</v>
      </c>
    </row>
    <row r="43" spans="1:4" ht="15.75">
      <c r="A43" s="15" t="s">
        <v>114</v>
      </c>
      <c r="B43" s="15">
        <f t="shared" si="0"/>
        <v>6</v>
      </c>
      <c r="C43" s="15" t="str">
        <f t="shared" si="1"/>
        <v>Pavol</v>
      </c>
      <c r="D43" s="15" t="str">
        <f t="shared" si="2"/>
        <v>Telehanič</v>
      </c>
    </row>
    <row r="44" spans="1:4" ht="15.75">
      <c r="A44" s="15" t="s">
        <v>115</v>
      </c>
      <c r="B44" s="15">
        <f t="shared" si="0"/>
        <v>6</v>
      </c>
      <c r="C44" s="15" t="str">
        <f t="shared" si="1"/>
        <v>Mária</v>
      </c>
      <c r="D44" s="15" t="str">
        <f t="shared" si="2"/>
        <v>Bončíková</v>
      </c>
    </row>
    <row r="45" spans="1:4" ht="15.75">
      <c r="A45" s="15" t="s">
        <v>116</v>
      </c>
      <c r="B45" s="15">
        <f t="shared" si="0"/>
        <v>9</v>
      </c>
      <c r="C45" s="15" t="str">
        <f t="shared" si="1"/>
        <v>Slavomír</v>
      </c>
      <c r="D45" s="15" t="str">
        <f t="shared" si="2"/>
        <v>Teleha</v>
      </c>
    </row>
    <row r="46" spans="1:4" ht="15.75">
      <c r="A46" s="15" t="s">
        <v>117</v>
      </c>
      <c r="B46" s="15">
        <f t="shared" si="0"/>
        <v>10</v>
      </c>
      <c r="C46" s="15" t="str">
        <f t="shared" si="1"/>
        <v>Stanislav</v>
      </c>
      <c r="D46" s="15" t="str">
        <f t="shared" si="2"/>
        <v>Tilňak</v>
      </c>
    </row>
    <row r="47" spans="1:4" ht="15.75">
      <c r="A47" s="15" t="s">
        <v>118</v>
      </c>
      <c r="B47" s="15">
        <f t="shared" si="0"/>
        <v>5</v>
      </c>
      <c r="C47" s="15" t="str">
        <f t="shared" si="1"/>
        <v>Jana</v>
      </c>
      <c r="D47" s="15" t="str">
        <f t="shared" si="2"/>
        <v>Brindzáková</v>
      </c>
    </row>
    <row r="48" spans="1:4" ht="15.75">
      <c r="A48" s="15" t="s">
        <v>119</v>
      </c>
      <c r="B48" s="15">
        <f t="shared" si="0"/>
        <v>6</v>
      </c>
      <c r="C48" s="15" t="str">
        <f t="shared" si="1"/>
        <v>Marek</v>
      </c>
      <c r="D48" s="15" t="str">
        <f t="shared" si="2"/>
        <v>Teleha</v>
      </c>
    </row>
    <row r="49" spans="1:4" ht="15.75">
      <c r="A49" s="15" t="s">
        <v>120</v>
      </c>
      <c r="B49" s="15">
        <f t="shared" si="0"/>
        <v>4</v>
      </c>
      <c r="C49" s="15" t="str">
        <f t="shared" si="1"/>
        <v>Eva</v>
      </c>
      <c r="D49" s="15" t="str">
        <f t="shared" si="2"/>
        <v>Bombarová</v>
      </c>
    </row>
    <row r="50" spans="1:4" ht="15.75">
      <c r="A50" s="15" t="s">
        <v>121</v>
      </c>
      <c r="B50" s="15">
        <f t="shared" si="0"/>
        <v>10</v>
      </c>
      <c r="C50" s="15" t="str">
        <f t="shared" si="1"/>
        <v>Stanislav</v>
      </c>
      <c r="D50" s="15" t="str">
        <f t="shared" si="2"/>
        <v>Tešla</v>
      </c>
    </row>
    <row r="51" spans="1:4" ht="15.75">
      <c r="A51" s="15" t="s">
        <v>122</v>
      </c>
      <c r="B51" s="15">
        <f t="shared" si="0"/>
        <v>6</v>
      </c>
      <c r="C51" s="15" t="str">
        <f t="shared" si="1"/>
        <v>Lenka</v>
      </c>
      <c r="D51" s="15" t="str">
        <f t="shared" si="2"/>
        <v>Bončíková</v>
      </c>
    </row>
    <row r="52" spans="1:4" ht="15.75">
      <c r="A52" s="15" t="s">
        <v>123</v>
      </c>
      <c r="B52" s="15">
        <f t="shared" si="0"/>
        <v>6</v>
      </c>
      <c r="C52" s="15" t="str">
        <f t="shared" si="1"/>
        <v>Ivana</v>
      </c>
      <c r="D52" s="15" t="str">
        <f t="shared" si="2"/>
        <v>Bindzárová</v>
      </c>
    </row>
    <row r="53" spans="1:4" ht="15.75">
      <c r="A53" s="15" t="s">
        <v>124</v>
      </c>
      <c r="B53" s="15">
        <f t="shared" si="0"/>
        <v>6</v>
      </c>
      <c r="C53" s="15" t="str">
        <f t="shared" si="1"/>
        <v>Ľuboš</v>
      </c>
      <c r="D53" s="15" t="str">
        <f t="shared" si="2"/>
        <v>Telvák</v>
      </c>
    </row>
    <row r="54" spans="1:4" ht="15.75">
      <c r="A54" s="15" t="s">
        <v>125</v>
      </c>
      <c r="B54" s="15">
        <f t="shared" si="0"/>
        <v>8</v>
      </c>
      <c r="C54" s="15" t="str">
        <f t="shared" si="1"/>
        <v>Lubomír</v>
      </c>
      <c r="D54" s="15" t="str">
        <f t="shared" si="2"/>
        <v>Tarasenko</v>
      </c>
    </row>
    <row r="55" spans="1:4" ht="15.75">
      <c r="A55" s="15" t="s">
        <v>126</v>
      </c>
      <c r="B55" s="15">
        <f t="shared" si="0"/>
        <v>7</v>
      </c>
      <c r="C55" s="15" t="str">
        <f t="shared" si="1"/>
        <v>Róbert</v>
      </c>
      <c r="D55" s="15" t="str">
        <f t="shared" si="2"/>
        <v>Švajka</v>
      </c>
    </row>
    <row r="56" spans="1:4" ht="15.75">
      <c r="A56" s="15" t="s">
        <v>127</v>
      </c>
      <c r="B56" s="15">
        <f t="shared" si="0"/>
        <v>10</v>
      </c>
      <c r="C56" s="15" t="str">
        <f t="shared" si="1"/>
        <v>Rastislav</v>
      </c>
      <c r="D56" s="15" t="str">
        <f t="shared" si="2"/>
        <v>Štutika</v>
      </c>
    </row>
    <row r="57" spans="1:4" ht="15.75">
      <c r="A57" s="15" t="s">
        <v>128</v>
      </c>
      <c r="B57" s="15">
        <f t="shared" si="0"/>
        <v>9</v>
      </c>
      <c r="C57" s="15" t="str">
        <f t="shared" si="1"/>
        <v>Gabriela</v>
      </c>
      <c r="D57" s="15" t="str">
        <f t="shared" si="2"/>
        <v>Cigániková</v>
      </c>
    </row>
    <row r="58" spans="1:4" ht="15.75">
      <c r="A58" s="15" t="s">
        <v>129</v>
      </c>
      <c r="B58" s="15">
        <f t="shared" si="0"/>
        <v>6</v>
      </c>
      <c r="C58" s="15" t="str">
        <f t="shared" si="1"/>
        <v>Matúš</v>
      </c>
      <c r="D58" s="15" t="str">
        <f t="shared" si="2"/>
        <v>Štofík</v>
      </c>
    </row>
    <row r="59" spans="1:4" ht="15.75">
      <c r="A59" s="15" t="s">
        <v>130</v>
      </c>
      <c r="B59" s="15">
        <f t="shared" si="0"/>
        <v>6</v>
      </c>
      <c r="C59" s="15" t="str">
        <f t="shared" si="1"/>
        <v>Peter</v>
      </c>
      <c r="D59" s="15" t="str">
        <f t="shared" si="2"/>
        <v>Štofík</v>
      </c>
    </row>
    <row r="60" spans="1:4" ht="15.75">
      <c r="A60" s="15" t="s">
        <v>131</v>
      </c>
      <c r="B60" s="15">
        <f t="shared" si="0"/>
        <v>6</v>
      </c>
      <c r="C60" s="15" t="str">
        <f t="shared" si="1"/>
        <v>Tomáš</v>
      </c>
      <c r="D60" s="15" t="str">
        <f t="shared" si="2"/>
        <v>Špitalik</v>
      </c>
    </row>
    <row r="61" spans="1:4" ht="15.75">
      <c r="A61" s="15" t="s">
        <v>132</v>
      </c>
      <c r="B61" s="15">
        <f t="shared" si="0"/>
        <v>7</v>
      </c>
      <c r="C61" s="15" t="str">
        <f t="shared" si="1"/>
        <v>Marcel</v>
      </c>
      <c r="D61" s="15" t="str">
        <f t="shared" si="2"/>
        <v>Špitalik</v>
      </c>
    </row>
    <row r="62" spans="1:4" ht="15.75">
      <c r="A62" s="15" t="s">
        <v>133</v>
      </c>
      <c r="B62" s="15">
        <f t="shared" si="0"/>
        <v>9</v>
      </c>
      <c r="C62" s="15" t="str">
        <f t="shared" si="1"/>
        <v>Ľuboslav</v>
      </c>
      <c r="D62" s="15" t="str">
        <f t="shared" si="2"/>
        <v>Štofík</v>
      </c>
    </row>
    <row r="63" spans="1:4" ht="15.75">
      <c r="A63" s="15" t="s">
        <v>134</v>
      </c>
      <c r="B63" s="15">
        <f t="shared" si="0"/>
        <v>7</v>
      </c>
      <c r="C63" s="15" t="str">
        <f t="shared" si="1"/>
        <v>Zuzana</v>
      </c>
      <c r="D63" s="15" t="str">
        <f t="shared" si="2"/>
        <v>Cenknerová</v>
      </c>
    </row>
    <row r="64" spans="1:4" ht="15.75">
      <c r="A64" s="15" t="s">
        <v>135</v>
      </c>
      <c r="B64" s="15">
        <f t="shared" si="0"/>
        <v>6</v>
      </c>
      <c r="C64" s="15" t="str">
        <f t="shared" si="1"/>
        <v>Lukáš</v>
      </c>
      <c r="D64" s="15" t="str">
        <f t="shared" si="2"/>
        <v>Štofík</v>
      </c>
    </row>
    <row r="65" spans="1:4" ht="15.75">
      <c r="A65" s="15" t="s">
        <v>136</v>
      </c>
      <c r="B65" s="15">
        <f t="shared" si="0"/>
        <v>8</v>
      </c>
      <c r="C65" s="15" t="str">
        <f t="shared" si="1"/>
        <v>Martina</v>
      </c>
      <c r="D65" s="15" t="str">
        <f t="shared" si="2"/>
        <v>Čopáková</v>
      </c>
    </row>
    <row r="66" spans="1:4" ht="15.75">
      <c r="A66" s="15" t="s">
        <v>137</v>
      </c>
      <c r="B66" s="15">
        <f t="shared" si="0"/>
        <v>6</v>
      </c>
      <c r="C66" s="15" t="str">
        <f t="shared" si="1"/>
        <v>Lukáš</v>
      </c>
      <c r="D66" s="15" t="str">
        <f t="shared" si="2"/>
        <v>Šimon</v>
      </c>
    </row>
    <row r="67" spans="1:4" ht="15.75">
      <c r="A67" s="15" t="s">
        <v>138</v>
      </c>
      <c r="B67" s="15">
        <f t="shared" si="0"/>
        <v>7</v>
      </c>
      <c r="C67" s="15" t="str">
        <f t="shared" si="1"/>
        <v>Róbert</v>
      </c>
      <c r="D67" s="15" t="str">
        <f t="shared" si="2"/>
        <v>Škuba</v>
      </c>
    </row>
    <row r="68" spans="1:4" ht="15.75">
      <c r="A68" s="15" t="s">
        <v>139</v>
      </c>
      <c r="B68" s="15">
        <f t="shared" si="0"/>
        <v>7</v>
      </c>
      <c r="C68" s="15" t="str">
        <f t="shared" si="1"/>
        <v>Zuzana</v>
      </c>
      <c r="D68" s="15" t="str">
        <f t="shared" si="2"/>
        <v>Cimbáková</v>
      </c>
    </row>
    <row r="69" spans="1:4" ht="15.75">
      <c r="A69" s="15" t="s">
        <v>140</v>
      </c>
      <c r="B69" s="15">
        <f t="shared" si="0"/>
        <v>6</v>
      </c>
      <c r="C69" s="15" t="str">
        <f t="shared" si="1"/>
        <v>Peter</v>
      </c>
      <c r="D69" s="15" t="str">
        <f t="shared" si="2"/>
        <v>Škurka</v>
      </c>
    </row>
    <row r="70" spans="1:4" ht="15.75">
      <c r="A70" s="15" t="s">
        <v>141</v>
      </c>
      <c r="B70" s="15">
        <f t="shared" ref="B70:B133" si="3">FIND(" ",A70)</f>
        <v>7</v>
      </c>
      <c r="C70" s="15" t="str">
        <f t="shared" ref="C70:C133" si="4">LEFT(A70,B70-1)</f>
        <v>Róbert</v>
      </c>
      <c r="D70" s="15" t="str">
        <f t="shared" ref="D70:D133" si="5">RIGHT(A70,LEN(A70)-B70)</f>
        <v>Šroba</v>
      </c>
    </row>
    <row r="71" spans="1:4" ht="15.75">
      <c r="A71" s="15" t="s">
        <v>142</v>
      </c>
      <c r="B71" s="15">
        <f t="shared" si="3"/>
        <v>6</v>
      </c>
      <c r="C71" s="15" t="str">
        <f t="shared" si="4"/>
        <v>Peter</v>
      </c>
      <c r="D71" s="15" t="str">
        <f t="shared" si="5"/>
        <v>Šajnovský</v>
      </c>
    </row>
    <row r="72" spans="1:4" ht="15.75">
      <c r="A72" s="15" t="s">
        <v>143</v>
      </c>
      <c r="B72" s="15">
        <f t="shared" si="3"/>
        <v>10</v>
      </c>
      <c r="C72" s="15" t="str">
        <f t="shared" si="4"/>
        <v>Rastislav</v>
      </c>
      <c r="D72" s="15" t="str">
        <f t="shared" si="5"/>
        <v>Šalacha</v>
      </c>
    </row>
    <row r="73" spans="1:4" ht="15.75">
      <c r="A73" s="15" t="s">
        <v>144</v>
      </c>
      <c r="B73" s="15">
        <f t="shared" si="3"/>
        <v>6</v>
      </c>
      <c r="C73" s="15" t="str">
        <f t="shared" si="4"/>
        <v>Viera</v>
      </c>
      <c r="D73" s="15" t="str">
        <f t="shared" si="5"/>
        <v>Čopíková</v>
      </c>
    </row>
    <row r="74" spans="1:4" ht="15.75">
      <c r="A74" s="15" t="s">
        <v>145</v>
      </c>
      <c r="B74" s="15">
        <f t="shared" si="3"/>
        <v>7</v>
      </c>
      <c r="C74" s="15" t="str">
        <f t="shared" si="4"/>
        <v>Michal</v>
      </c>
      <c r="D74" s="15" t="str">
        <f t="shared" si="5"/>
        <v>Surinčák</v>
      </c>
    </row>
    <row r="75" spans="1:4" ht="15.75">
      <c r="A75" s="15" t="s">
        <v>146</v>
      </c>
      <c r="B75" s="15">
        <f t="shared" si="3"/>
        <v>6</v>
      </c>
      <c r="C75" s="15" t="str">
        <f t="shared" si="4"/>
        <v>Lenka</v>
      </c>
      <c r="D75" s="15" t="str">
        <f t="shared" si="5"/>
        <v>Cucková</v>
      </c>
    </row>
    <row r="76" spans="1:4" ht="15.75">
      <c r="A76" s="15" t="s">
        <v>147</v>
      </c>
      <c r="B76" s="15">
        <f t="shared" si="3"/>
        <v>9</v>
      </c>
      <c r="C76" s="15" t="str">
        <f t="shared" si="4"/>
        <v>Ladislav</v>
      </c>
      <c r="D76" s="15" t="str">
        <f t="shared" si="5"/>
        <v>Šteňko</v>
      </c>
    </row>
    <row r="77" spans="1:4" ht="15.75">
      <c r="A77" s="15" t="s">
        <v>148</v>
      </c>
      <c r="B77" s="15">
        <f t="shared" si="3"/>
        <v>8</v>
      </c>
      <c r="C77" s="15" t="str">
        <f t="shared" si="4"/>
        <v>Radován</v>
      </c>
      <c r="D77" s="15" t="str">
        <f t="shared" si="5"/>
        <v>Suvák</v>
      </c>
    </row>
    <row r="78" spans="1:4" ht="15.75">
      <c r="A78" s="15" t="s">
        <v>149</v>
      </c>
      <c r="B78" s="15">
        <f t="shared" si="3"/>
        <v>6</v>
      </c>
      <c r="C78" s="15" t="str">
        <f t="shared" si="4"/>
        <v>Peter</v>
      </c>
      <c r="D78" s="15" t="str">
        <f t="shared" si="5"/>
        <v>Starinčák</v>
      </c>
    </row>
    <row r="79" spans="1:4" ht="15.75">
      <c r="A79" s="15" t="s">
        <v>150</v>
      </c>
      <c r="B79" s="15">
        <f t="shared" si="3"/>
        <v>6</v>
      </c>
      <c r="C79" s="15" t="str">
        <f t="shared" si="4"/>
        <v>Peter</v>
      </c>
      <c r="D79" s="15" t="str">
        <f t="shared" si="5"/>
        <v>Sovič</v>
      </c>
    </row>
    <row r="80" spans="1:4" ht="15.75">
      <c r="A80" s="15" t="s">
        <v>151</v>
      </c>
      <c r="B80" s="15">
        <f t="shared" si="3"/>
        <v>6</v>
      </c>
      <c r="C80" s="15" t="str">
        <f t="shared" si="4"/>
        <v>Peter</v>
      </c>
      <c r="D80" s="15" t="str">
        <f t="shared" si="5"/>
        <v>Soukup</v>
      </c>
    </row>
    <row r="81" spans="1:4" ht="15.75">
      <c r="A81" s="15" t="s">
        <v>152</v>
      </c>
      <c r="B81" s="15">
        <f t="shared" si="3"/>
        <v>7</v>
      </c>
      <c r="C81" s="15" t="str">
        <f t="shared" si="4"/>
        <v>Marcel</v>
      </c>
      <c r="D81" s="15" t="str">
        <f t="shared" si="5"/>
        <v>Starec</v>
      </c>
    </row>
    <row r="82" spans="1:4" ht="15.75">
      <c r="A82" s="15" t="s">
        <v>153</v>
      </c>
      <c r="B82" s="15">
        <f t="shared" si="3"/>
        <v>5</v>
      </c>
      <c r="C82" s="15" t="str">
        <f t="shared" si="4"/>
        <v>Jana</v>
      </c>
      <c r="D82" s="15" t="str">
        <f t="shared" si="5"/>
        <v>Danková</v>
      </c>
    </row>
    <row r="83" spans="1:4" ht="15.75">
      <c r="A83" s="15" t="s">
        <v>154</v>
      </c>
      <c r="B83" s="15">
        <f t="shared" si="3"/>
        <v>7</v>
      </c>
      <c r="C83" s="15" t="str">
        <f t="shared" si="4"/>
        <v>Róbert</v>
      </c>
      <c r="D83" s="15" t="str">
        <f t="shared" si="5"/>
        <v>Štefan</v>
      </c>
    </row>
    <row r="84" spans="1:4" ht="15.75">
      <c r="A84" s="15" t="s">
        <v>155</v>
      </c>
      <c r="B84" s="15">
        <f t="shared" si="3"/>
        <v>10</v>
      </c>
      <c r="C84" s="15" t="str">
        <f t="shared" si="4"/>
        <v>Rastislav</v>
      </c>
      <c r="D84" s="15" t="str">
        <f t="shared" si="5"/>
        <v>Sirka</v>
      </c>
    </row>
    <row r="85" spans="1:4" ht="15.75">
      <c r="A85" s="15" t="s">
        <v>156</v>
      </c>
      <c r="B85" s="15">
        <f t="shared" si="3"/>
        <v>7</v>
      </c>
      <c r="C85" s="15" t="str">
        <f t="shared" si="4"/>
        <v>Daniel</v>
      </c>
      <c r="D85" s="15" t="str">
        <f t="shared" si="5"/>
        <v>Sirka</v>
      </c>
    </row>
    <row r="86" spans="1:4" ht="15.75">
      <c r="A86" s="15" t="s">
        <v>157</v>
      </c>
      <c r="B86" s="15">
        <f t="shared" si="3"/>
        <v>7</v>
      </c>
      <c r="C86" s="15" t="str">
        <f t="shared" si="4"/>
        <v>Michal</v>
      </c>
      <c r="D86" s="15" t="str">
        <f t="shared" si="5"/>
        <v>Sivák</v>
      </c>
    </row>
    <row r="87" spans="1:4" ht="15.75">
      <c r="A87" s="15" t="s">
        <v>158</v>
      </c>
      <c r="B87" s="15">
        <f t="shared" si="3"/>
        <v>6</v>
      </c>
      <c r="C87" s="15" t="str">
        <f t="shared" si="4"/>
        <v>Karol</v>
      </c>
      <c r="D87" s="15" t="str">
        <f t="shared" si="5"/>
        <v>Sivák</v>
      </c>
    </row>
    <row r="88" spans="1:4" ht="15.75">
      <c r="A88" s="15" t="s">
        <v>159</v>
      </c>
      <c r="B88" s="15">
        <f t="shared" si="3"/>
        <v>5</v>
      </c>
      <c r="C88" s="15" t="str">
        <f t="shared" si="4"/>
        <v>Jana</v>
      </c>
      <c r="D88" s="15" t="str">
        <f t="shared" si="5"/>
        <v>Drabová</v>
      </c>
    </row>
    <row r="89" spans="1:4" ht="15.75">
      <c r="A89" s="15" t="s">
        <v>160</v>
      </c>
      <c r="B89" s="15">
        <f t="shared" si="3"/>
        <v>6</v>
      </c>
      <c r="C89" s="15" t="str">
        <f t="shared" si="4"/>
        <v>Peter</v>
      </c>
      <c r="D89" s="15" t="str">
        <f t="shared" si="5"/>
        <v>Sidor</v>
      </c>
    </row>
    <row r="90" spans="1:4" ht="15.75">
      <c r="A90" s="15" t="s">
        <v>161</v>
      </c>
      <c r="B90" s="15">
        <f t="shared" si="3"/>
        <v>9</v>
      </c>
      <c r="C90" s="15" t="str">
        <f t="shared" si="4"/>
        <v>Katarína</v>
      </c>
      <c r="D90" s="15" t="str">
        <f t="shared" si="5"/>
        <v>Dudičová</v>
      </c>
    </row>
    <row r="91" spans="1:4" ht="15.75">
      <c r="A91" s="15" t="s">
        <v>162</v>
      </c>
      <c r="B91" s="15">
        <f t="shared" si="3"/>
        <v>9</v>
      </c>
      <c r="C91" s="15" t="str">
        <f t="shared" si="4"/>
        <v>Vladimír</v>
      </c>
      <c r="D91" s="15" t="str">
        <f t="shared" si="5"/>
        <v>Seňko</v>
      </c>
    </row>
    <row r="92" spans="1:4" ht="15.75">
      <c r="A92" s="15" t="s">
        <v>163</v>
      </c>
      <c r="B92" s="15">
        <f t="shared" si="3"/>
        <v>6</v>
      </c>
      <c r="C92" s="15" t="str">
        <f t="shared" si="4"/>
        <v>Peter</v>
      </c>
      <c r="D92" s="15" t="str">
        <f t="shared" si="5"/>
        <v>Sentivan</v>
      </c>
    </row>
    <row r="93" spans="1:4" ht="15.75">
      <c r="A93" s="15" t="s">
        <v>164</v>
      </c>
      <c r="B93" s="15">
        <f t="shared" si="3"/>
        <v>7</v>
      </c>
      <c r="C93" s="15" t="str">
        <f t="shared" si="4"/>
        <v>Viktor</v>
      </c>
      <c r="D93" s="15" t="str">
        <f t="shared" si="5"/>
        <v>Salaj</v>
      </c>
    </row>
    <row r="94" spans="1:4" ht="15.75">
      <c r="A94" s="15" t="s">
        <v>165</v>
      </c>
      <c r="B94" s="15">
        <f t="shared" si="3"/>
        <v>6</v>
      </c>
      <c r="C94" s="15" t="str">
        <f t="shared" si="4"/>
        <v>Peter</v>
      </c>
      <c r="D94" s="15" t="str">
        <f t="shared" si="5"/>
        <v>Savary</v>
      </c>
    </row>
    <row r="95" spans="1:4" ht="15.75">
      <c r="A95" s="15" t="s">
        <v>166</v>
      </c>
      <c r="B95" s="15">
        <f t="shared" si="3"/>
        <v>6</v>
      </c>
      <c r="C95" s="15" t="str">
        <f t="shared" si="4"/>
        <v>Peter</v>
      </c>
      <c r="D95" s="15" t="str">
        <f t="shared" si="5"/>
        <v>Salaj</v>
      </c>
    </row>
    <row r="96" spans="1:4" ht="15.75">
      <c r="A96" s="15" t="s">
        <v>167</v>
      </c>
      <c r="B96" s="15">
        <f t="shared" si="3"/>
        <v>6</v>
      </c>
      <c r="C96" s="15" t="str">
        <f t="shared" si="4"/>
        <v>Peter</v>
      </c>
      <c r="D96" s="15" t="str">
        <f t="shared" si="5"/>
        <v>Sejna</v>
      </c>
    </row>
    <row r="97" spans="1:4" ht="15.75">
      <c r="A97" s="15" t="s">
        <v>168</v>
      </c>
      <c r="B97" s="15">
        <f t="shared" si="3"/>
        <v>6</v>
      </c>
      <c r="C97" s="15" t="str">
        <f t="shared" si="4"/>
        <v>Peter</v>
      </c>
      <c r="D97" s="15" t="str">
        <f t="shared" si="5"/>
        <v>Seňko</v>
      </c>
    </row>
    <row r="98" spans="1:4" ht="15.75">
      <c r="A98" s="15" t="s">
        <v>169</v>
      </c>
      <c r="B98" s="15">
        <f t="shared" si="3"/>
        <v>8</v>
      </c>
      <c r="C98" s="15" t="str">
        <f t="shared" si="4"/>
        <v>Martina</v>
      </c>
      <c r="D98" s="15" t="str">
        <f t="shared" si="5"/>
        <v>Dutková</v>
      </c>
    </row>
    <row r="99" spans="1:4" ht="15.75">
      <c r="A99" s="15" t="s">
        <v>170</v>
      </c>
      <c r="B99" s="15">
        <f t="shared" si="3"/>
        <v>9</v>
      </c>
      <c r="C99" s="15" t="str">
        <f t="shared" si="4"/>
        <v>Michaela</v>
      </c>
      <c r="D99" s="15" t="str">
        <f t="shared" si="5"/>
        <v>Fedáková</v>
      </c>
    </row>
    <row r="100" spans="1:4" ht="15.75">
      <c r="A100" s="15" t="s">
        <v>171</v>
      </c>
      <c r="B100" s="15">
        <f t="shared" si="3"/>
        <v>6</v>
      </c>
      <c r="C100" s="15" t="str">
        <f t="shared" si="4"/>
        <v>Peter</v>
      </c>
      <c r="D100" s="15" t="str">
        <f t="shared" si="5"/>
        <v>Rybár</v>
      </c>
    </row>
    <row r="101" spans="1:4" ht="15.75">
      <c r="A101" s="15" t="s">
        <v>172</v>
      </c>
      <c r="B101" s="15">
        <f t="shared" si="3"/>
        <v>6</v>
      </c>
      <c r="C101" s="15" t="str">
        <f t="shared" si="4"/>
        <v>Peter</v>
      </c>
      <c r="D101" s="15" t="str">
        <f t="shared" si="5"/>
        <v>Rusič</v>
      </c>
    </row>
    <row r="102" spans="1:4" ht="15.75">
      <c r="A102" s="15" t="s">
        <v>173</v>
      </c>
      <c r="B102" s="15">
        <f t="shared" si="3"/>
        <v>10</v>
      </c>
      <c r="C102" s="15" t="str">
        <f t="shared" si="4"/>
        <v>Miroslava</v>
      </c>
      <c r="D102" s="15" t="str">
        <f t="shared" si="5"/>
        <v>Fedurcová</v>
      </c>
    </row>
    <row r="103" spans="1:4" ht="15.75">
      <c r="A103" s="15" t="s">
        <v>174</v>
      </c>
      <c r="B103" s="15">
        <f t="shared" si="3"/>
        <v>7</v>
      </c>
      <c r="C103" s="15" t="str">
        <f t="shared" si="4"/>
        <v>Michal</v>
      </c>
      <c r="D103" s="15" t="str">
        <f t="shared" si="5"/>
        <v>Rudy</v>
      </c>
    </row>
    <row r="104" spans="1:4" ht="15.75">
      <c r="A104" s="15" t="s">
        <v>175</v>
      </c>
      <c r="B104" s="15">
        <f t="shared" si="3"/>
        <v>6</v>
      </c>
      <c r="C104" s="15" t="str">
        <f t="shared" si="4"/>
        <v>Juraj</v>
      </c>
      <c r="D104" s="15" t="str">
        <f t="shared" si="5"/>
        <v>Rondzik</v>
      </c>
    </row>
    <row r="105" spans="1:4" ht="15.75">
      <c r="A105" s="15" t="s">
        <v>176</v>
      </c>
      <c r="B105" s="15">
        <f t="shared" si="3"/>
        <v>4</v>
      </c>
      <c r="C105" s="15" t="str">
        <f t="shared" si="4"/>
        <v>Eva</v>
      </c>
      <c r="D105" s="15" t="str">
        <f t="shared" si="5"/>
        <v>Gajdošová</v>
      </c>
    </row>
    <row r="106" spans="1:4" ht="15.75">
      <c r="A106" s="15" t="s">
        <v>177</v>
      </c>
      <c r="B106" s="15">
        <f t="shared" si="3"/>
        <v>6</v>
      </c>
      <c r="C106" s="15" t="str">
        <f t="shared" si="4"/>
        <v>Peter</v>
      </c>
      <c r="D106" s="15" t="str">
        <f t="shared" si="5"/>
        <v>Ros</v>
      </c>
    </row>
    <row r="107" spans="1:4" ht="15.75">
      <c r="A107" s="15" t="s">
        <v>178</v>
      </c>
      <c r="B107" s="15">
        <f t="shared" si="3"/>
        <v>6</v>
      </c>
      <c r="C107" s="15" t="str">
        <f t="shared" si="4"/>
        <v>Lucia</v>
      </c>
      <c r="D107" s="15" t="str">
        <f t="shared" si="5"/>
        <v>Gajdošová</v>
      </c>
    </row>
    <row r="108" spans="1:4" ht="15.75">
      <c r="A108" s="15" t="s">
        <v>179</v>
      </c>
      <c r="B108" s="15">
        <f t="shared" si="3"/>
        <v>6</v>
      </c>
      <c r="C108" s="15" t="str">
        <f t="shared" si="4"/>
        <v>Marek</v>
      </c>
      <c r="D108" s="15" t="str">
        <f t="shared" si="5"/>
        <v>Rim</v>
      </c>
    </row>
    <row r="109" spans="1:4" ht="15.75">
      <c r="A109" s="15" t="s">
        <v>180</v>
      </c>
      <c r="B109" s="15">
        <f t="shared" si="3"/>
        <v>6</v>
      </c>
      <c r="C109" s="15" t="str">
        <f t="shared" si="4"/>
        <v>Peter</v>
      </c>
      <c r="D109" s="15" t="str">
        <f t="shared" si="5"/>
        <v>Rohún</v>
      </c>
    </row>
    <row r="110" spans="1:4" ht="15.75">
      <c r="A110" s="15" t="s">
        <v>181</v>
      </c>
      <c r="B110" s="15">
        <f t="shared" si="3"/>
        <v>6</v>
      </c>
      <c r="C110" s="15" t="str">
        <f t="shared" si="4"/>
        <v>Lucia</v>
      </c>
      <c r="D110" s="15" t="str">
        <f t="shared" si="5"/>
        <v>Gavronová</v>
      </c>
    </row>
    <row r="111" spans="1:4" ht="15.75">
      <c r="A111" s="15" t="s">
        <v>182</v>
      </c>
      <c r="B111" s="15">
        <f t="shared" si="3"/>
        <v>6</v>
      </c>
      <c r="C111" s="15" t="str">
        <f t="shared" si="4"/>
        <v>Marek</v>
      </c>
      <c r="D111" s="15" t="str">
        <f t="shared" si="5"/>
        <v>Poliak</v>
      </c>
    </row>
    <row r="112" spans="1:4" ht="15.75">
      <c r="A112" s="15" t="s">
        <v>183</v>
      </c>
      <c r="B112" s="15">
        <f t="shared" si="3"/>
        <v>10</v>
      </c>
      <c r="C112" s="15" t="str">
        <f t="shared" si="4"/>
        <v>Vladislav</v>
      </c>
      <c r="D112" s="15" t="str">
        <f t="shared" si="5"/>
        <v>Popovič</v>
      </c>
    </row>
    <row r="113" spans="1:4" ht="15.75">
      <c r="A113" s="15" t="s">
        <v>184</v>
      </c>
      <c r="B113" s="15">
        <f t="shared" si="3"/>
        <v>6</v>
      </c>
      <c r="C113" s="15" t="str">
        <f t="shared" si="4"/>
        <v>Juraj</v>
      </c>
      <c r="D113" s="15" t="str">
        <f t="shared" si="5"/>
        <v>Potocký</v>
      </c>
    </row>
    <row r="114" spans="1:4" ht="15.75">
      <c r="A114" s="15" t="s">
        <v>185</v>
      </c>
      <c r="B114" s="15">
        <f t="shared" si="3"/>
        <v>7</v>
      </c>
      <c r="C114" s="15" t="str">
        <f t="shared" si="4"/>
        <v>Michal</v>
      </c>
      <c r="D114" s="15" t="str">
        <f t="shared" si="5"/>
        <v>Pomykal</v>
      </c>
    </row>
    <row r="115" spans="1:4" ht="15.75">
      <c r="A115" s="15" t="s">
        <v>186</v>
      </c>
      <c r="B115" s="15">
        <f t="shared" si="3"/>
        <v>7</v>
      </c>
      <c r="C115" s="15" t="str">
        <f t="shared" si="4"/>
        <v>Andrea</v>
      </c>
      <c r="D115" s="15" t="str">
        <f t="shared" si="5"/>
        <v>Gajdulová</v>
      </c>
    </row>
    <row r="116" spans="1:4" ht="15.75">
      <c r="A116" s="15" t="s">
        <v>187</v>
      </c>
      <c r="B116" s="15">
        <f t="shared" si="3"/>
        <v>6</v>
      </c>
      <c r="C116" s="15" t="str">
        <f t="shared" si="4"/>
        <v>Peter</v>
      </c>
      <c r="D116" s="15" t="str">
        <f t="shared" si="5"/>
        <v>Polák</v>
      </c>
    </row>
    <row r="117" spans="1:4" ht="15.75">
      <c r="A117" s="15" t="s">
        <v>188</v>
      </c>
      <c r="B117" s="15">
        <f t="shared" si="3"/>
        <v>4</v>
      </c>
      <c r="C117" s="15" t="str">
        <f t="shared" si="4"/>
        <v>Ján</v>
      </c>
      <c r="D117" s="15" t="str">
        <f t="shared" si="5"/>
        <v>Dubňanský</v>
      </c>
    </row>
    <row r="118" spans="1:4" ht="15.75">
      <c r="A118" s="15" t="s">
        <v>189</v>
      </c>
      <c r="B118" s="15">
        <f t="shared" si="3"/>
        <v>7</v>
      </c>
      <c r="C118" s="15" t="str">
        <f t="shared" si="4"/>
        <v>Michal</v>
      </c>
      <c r="D118" s="15" t="str">
        <f t="shared" si="5"/>
        <v>Dutka</v>
      </c>
    </row>
    <row r="119" spans="1:4" ht="15.75">
      <c r="A119" s="15" t="s">
        <v>190</v>
      </c>
      <c r="B119" s="15">
        <f t="shared" si="3"/>
        <v>4</v>
      </c>
      <c r="C119" s="15" t="str">
        <f t="shared" si="4"/>
        <v>Ján</v>
      </c>
      <c r="D119" s="15" t="str">
        <f t="shared" si="5"/>
        <v>Gnip</v>
      </c>
    </row>
    <row r="120" spans="1:4" ht="15.75">
      <c r="A120" s="15" t="s">
        <v>191</v>
      </c>
      <c r="B120" s="15">
        <f t="shared" si="3"/>
        <v>7</v>
      </c>
      <c r="C120" s="15" t="str">
        <f t="shared" si="4"/>
        <v>Zdenka</v>
      </c>
      <c r="D120" s="15" t="str">
        <f t="shared" si="5"/>
        <v>Haburajová</v>
      </c>
    </row>
    <row r="121" spans="1:4" ht="15.75">
      <c r="A121" s="15" t="s">
        <v>192</v>
      </c>
      <c r="B121" s="15">
        <f t="shared" si="3"/>
        <v>7</v>
      </c>
      <c r="C121" s="15" t="str">
        <f t="shared" si="4"/>
        <v>Daniel</v>
      </c>
      <c r="D121" s="15" t="str">
        <f t="shared" si="5"/>
        <v>Hromadka</v>
      </c>
    </row>
    <row r="122" spans="1:4" ht="15.75">
      <c r="A122" s="15" t="s">
        <v>193</v>
      </c>
      <c r="B122" s="15">
        <f t="shared" si="3"/>
        <v>8</v>
      </c>
      <c r="C122" s="15" t="str">
        <f t="shared" si="4"/>
        <v>Oldřich</v>
      </c>
      <c r="D122" s="15" t="str">
        <f t="shared" si="5"/>
        <v>Hudák</v>
      </c>
    </row>
    <row r="123" spans="1:4" ht="15.75">
      <c r="A123" s="15" t="s">
        <v>194</v>
      </c>
      <c r="B123" s="15">
        <f t="shared" si="3"/>
        <v>7</v>
      </c>
      <c r="C123" s="15" t="str">
        <f t="shared" si="4"/>
        <v>Martin</v>
      </c>
      <c r="D123" s="15" t="str">
        <f t="shared" si="5"/>
        <v>Karoľ</v>
      </c>
    </row>
    <row r="124" spans="1:4" ht="15.75">
      <c r="A124" s="15" t="s">
        <v>195</v>
      </c>
      <c r="B124" s="15">
        <f t="shared" si="3"/>
        <v>6</v>
      </c>
      <c r="C124" s="15" t="str">
        <f t="shared" si="4"/>
        <v>Lucia</v>
      </c>
      <c r="D124" s="15" t="str">
        <f t="shared" si="5"/>
        <v>Lecišcová</v>
      </c>
    </row>
    <row r="125" spans="1:4" ht="15.75">
      <c r="A125" s="15" t="s">
        <v>196</v>
      </c>
      <c r="B125" s="15">
        <f t="shared" si="3"/>
        <v>7</v>
      </c>
      <c r="C125" s="15" t="str">
        <f t="shared" si="4"/>
        <v>Michal</v>
      </c>
      <c r="D125" s="15" t="str">
        <f t="shared" si="5"/>
        <v>Mantič</v>
      </c>
    </row>
    <row r="126" spans="1:4" ht="15.75">
      <c r="A126" s="15" t="s">
        <v>197</v>
      </c>
      <c r="B126" s="15">
        <f t="shared" si="3"/>
        <v>6</v>
      </c>
      <c r="C126" s="15" t="str">
        <f t="shared" si="4"/>
        <v>Jozef</v>
      </c>
      <c r="D126" s="15" t="str">
        <f t="shared" si="5"/>
        <v>Naščák</v>
      </c>
    </row>
    <row r="127" spans="1:4" ht="15.75">
      <c r="A127" s="15" t="s">
        <v>198</v>
      </c>
      <c r="B127" s="15">
        <f t="shared" si="3"/>
        <v>5</v>
      </c>
      <c r="C127" s="15" t="str">
        <f t="shared" si="4"/>
        <v>Jana</v>
      </c>
      <c r="D127" s="15" t="str">
        <f t="shared" si="5"/>
        <v>Štofíková</v>
      </c>
    </row>
    <row r="128" spans="1:4" ht="15.75">
      <c r="A128" s="15" t="s">
        <v>199</v>
      </c>
      <c r="B128" s="15">
        <f t="shared" si="3"/>
        <v>6</v>
      </c>
      <c r="C128" s="15" t="str">
        <f t="shared" si="4"/>
        <v>Marek</v>
      </c>
      <c r="D128" s="15" t="str">
        <f t="shared" si="5"/>
        <v>Čopík</v>
      </c>
    </row>
    <row r="129" spans="1:4" ht="15.75">
      <c r="A129" s="15" t="s">
        <v>200</v>
      </c>
      <c r="B129" s="15">
        <f t="shared" si="3"/>
        <v>10</v>
      </c>
      <c r="C129" s="15" t="str">
        <f t="shared" si="4"/>
        <v>Stanislav</v>
      </c>
      <c r="D129" s="15" t="str">
        <f t="shared" si="5"/>
        <v>Filip</v>
      </c>
    </row>
    <row r="130" spans="1:4" ht="15.75">
      <c r="A130" s="15" t="s">
        <v>201</v>
      </c>
      <c r="B130" s="15">
        <f t="shared" si="3"/>
        <v>6</v>
      </c>
      <c r="C130" s="15" t="str">
        <f t="shared" si="4"/>
        <v>Peter</v>
      </c>
      <c r="D130" s="15" t="str">
        <f t="shared" si="5"/>
        <v>Haburaj</v>
      </c>
    </row>
    <row r="131" spans="1:4" ht="15.75">
      <c r="A131" s="15" t="s">
        <v>202</v>
      </c>
      <c r="B131" s="15">
        <f t="shared" si="3"/>
        <v>9</v>
      </c>
      <c r="C131" s="15" t="str">
        <f t="shared" si="4"/>
        <v>Gabriela</v>
      </c>
      <c r="D131" s="15" t="str">
        <f t="shared" si="5"/>
        <v>Halaburková</v>
      </c>
    </row>
    <row r="132" spans="1:4" ht="15.75">
      <c r="A132" s="15" t="s">
        <v>203</v>
      </c>
      <c r="B132" s="15">
        <f t="shared" si="3"/>
        <v>6</v>
      </c>
      <c r="C132" s="15" t="str">
        <f t="shared" si="4"/>
        <v>Jozef</v>
      </c>
      <c r="D132" s="15" t="str">
        <f t="shared" si="5"/>
        <v>Hašuľ</v>
      </c>
    </row>
    <row r="133" spans="1:4" ht="15.75">
      <c r="A133" s="15" t="s">
        <v>204</v>
      </c>
      <c r="B133" s="15">
        <f t="shared" si="3"/>
        <v>5</v>
      </c>
      <c r="C133" s="15" t="str">
        <f t="shared" si="4"/>
        <v>Jana</v>
      </c>
      <c r="D133" s="15" t="str">
        <f t="shared" si="5"/>
        <v>Hucová</v>
      </c>
    </row>
    <row r="134" spans="1:4" ht="15.75">
      <c r="A134" s="15" t="s">
        <v>205</v>
      </c>
      <c r="B134" s="15">
        <f t="shared" ref="B134:B197" si="6">FIND(" ",A134)</f>
        <v>10</v>
      </c>
      <c r="C134" s="15" t="str">
        <f t="shared" ref="C134:C197" si="7">LEFT(A134,B134-1)</f>
        <v>Miroslava</v>
      </c>
      <c r="D134" s="15" t="str">
        <f t="shared" ref="D134:D197" si="8">RIGHT(A134,LEN(A134)-B134)</f>
        <v>Hucová</v>
      </c>
    </row>
    <row r="135" spans="1:4" ht="15.75">
      <c r="A135" s="15" t="s">
        <v>206</v>
      </c>
      <c r="B135" s="15">
        <f t="shared" si="6"/>
        <v>6</v>
      </c>
      <c r="C135" s="15" t="str">
        <f t="shared" si="7"/>
        <v>Roman</v>
      </c>
      <c r="D135" s="15" t="str">
        <f t="shared" si="8"/>
        <v>Chudík</v>
      </c>
    </row>
    <row r="136" spans="1:4" ht="15.75">
      <c r="A136" s="15" t="s">
        <v>207</v>
      </c>
      <c r="B136" s="15">
        <f t="shared" si="6"/>
        <v>7</v>
      </c>
      <c r="C136" s="15" t="str">
        <f t="shared" si="7"/>
        <v>Martin</v>
      </c>
      <c r="D136" s="15" t="str">
        <f t="shared" si="8"/>
        <v>Karľa</v>
      </c>
    </row>
    <row r="137" spans="1:4" ht="15.75">
      <c r="A137" s="15" t="s">
        <v>208</v>
      </c>
      <c r="B137" s="15">
        <f t="shared" si="6"/>
        <v>6</v>
      </c>
      <c r="C137" s="15" t="str">
        <f t="shared" si="7"/>
        <v>Dušan</v>
      </c>
      <c r="D137" s="15" t="str">
        <f t="shared" si="8"/>
        <v>Kaučák</v>
      </c>
    </row>
    <row r="138" spans="1:4" ht="15.75">
      <c r="A138" s="15" t="s">
        <v>209</v>
      </c>
      <c r="B138" s="15">
        <f t="shared" si="6"/>
        <v>5</v>
      </c>
      <c r="C138" s="15" t="str">
        <f t="shared" si="7"/>
        <v>Jana</v>
      </c>
      <c r="D138" s="15" t="str">
        <f t="shared" si="8"/>
        <v>Kocová</v>
      </c>
    </row>
    <row r="139" spans="1:4" ht="15.75">
      <c r="A139" s="15" t="s">
        <v>210</v>
      </c>
      <c r="B139" s="15">
        <f t="shared" si="6"/>
        <v>9</v>
      </c>
      <c r="C139" s="15" t="str">
        <f t="shared" si="7"/>
        <v>Ladislav</v>
      </c>
      <c r="D139" s="15" t="str">
        <f t="shared" si="8"/>
        <v>Kotús</v>
      </c>
    </row>
    <row r="140" spans="1:4" ht="15.75">
      <c r="A140" s="15" t="s">
        <v>211</v>
      </c>
      <c r="B140" s="15">
        <f t="shared" si="6"/>
        <v>7</v>
      </c>
      <c r="C140" s="15" t="str">
        <f t="shared" si="7"/>
        <v>Marián</v>
      </c>
      <c r="D140" s="15" t="str">
        <f t="shared" si="8"/>
        <v>Kovaľ</v>
      </c>
    </row>
    <row r="141" spans="1:4" ht="15.75">
      <c r="A141" s="15" t="s">
        <v>212</v>
      </c>
      <c r="B141" s="15">
        <f t="shared" si="6"/>
        <v>8</v>
      </c>
      <c r="C141" s="15" t="str">
        <f t="shared" si="7"/>
        <v>Martina</v>
      </c>
      <c r="D141" s="15" t="str">
        <f t="shared" si="8"/>
        <v>Kuľhová</v>
      </c>
    </row>
    <row r="142" spans="1:4" ht="15.75">
      <c r="A142" s="15" t="s">
        <v>213</v>
      </c>
      <c r="B142" s="15">
        <f t="shared" si="6"/>
        <v>7</v>
      </c>
      <c r="C142" s="15" t="str">
        <f t="shared" si="7"/>
        <v>Marián</v>
      </c>
      <c r="D142" s="15" t="str">
        <f t="shared" si="8"/>
        <v>Kurilla</v>
      </c>
    </row>
    <row r="143" spans="1:4" ht="15.75">
      <c r="A143" s="15" t="s">
        <v>214</v>
      </c>
      <c r="B143" s="15">
        <f t="shared" si="6"/>
        <v>6</v>
      </c>
      <c r="C143" s="15" t="str">
        <f t="shared" si="7"/>
        <v>Matúš</v>
      </c>
      <c r="D143" s="15" t="str">
        <f t="shared" si="8"/>
        <v>Mandrík</v>
      </c>
    </row>
    <row r="144" spans="1:4" ht="15.75">
      <c r="A144" s="15" t="s">
        <v>215</v>
      </c>
      <c r="B144" s="15">
        <f t="shared" si="6"/>
        <v>6</v>
      </c>
      <c r="C144" s="15" t="str">
        <f t="shared" si="7"/>
        <v>Tomáš</v>
      </c>
      <c r="D144" s="15" t="str">
        <f t="shared" si="8"/>
        <v>Ondrejkovič</v>
      </c>
    </row>
    <row r="145" spans="1:4" ht="15.75">
      <c r="A145" s="15" t="s">
        <v>216</v>
      </c>
      <c r="B145" s="15">
        <f t="shared" si="6"/>
        <v>6</v>
      </c>
      <c r="C145" s="15" t="str">
        <f t="shared" si="7"/>
        <v>Peter</v>
      </c>
      <c r="D145" s="15" t="str">
        <f t="shared" si="8"/>
        <v>Pavlík</v>
      </c>
    </row>
    <row r="146" spans="1:4" ht="15.75">
      <c r="A146" s="15" t="s">
        <v>217</v>
      </c>
      <c r="B146" s="15">
        <f t="shared" si="6"/>
        <v>6</v>
      </c>
      <c r="C146" s="15" t="str">
        <f t="shared" si="7"/>
        <v>Milan</v>
      </c>
      <c r="D146" s="15" t="str">
        <f t="shared" si="8"/>
        <v>Piškanin</v>
      </c>
    </row>
    <row r="147" spans="1:4" ht="15.75">
      <c r="A147" s="15" t="s">
        <v>218</v>
      </c>
      <c r="B147" s="15">
        <f t="shared" si="6"/>
        <v>10</v>
      </c>
      <c r="C147" s="15" t="str">
        <f t="shared" si="7"/>
        <v>Miloslava</v>
      </c>
      <c r="D147" s="15" t="str">
        <f t="shared" si="8"/>
        <v>Solomonová</v>
      </c>
    </row>
    <row r="148" spans="1:4" ht="15.75">
      <c r="A148" s="15" t="s">
        <v>219</v>
      </c>
      <c r="B148" s="15">
        <f t="shared" si="6"/>
        <v>6</v>
      </c>
      <c r="C148" s="15" t="str">
        <f t="shared" si="7"/>
        <v>Jozef</v>
      </c>
      <c r="D148" s="15" t="str">
        <f t="shared" si="8"/>
        <v>Burda</v>
      </c>
    </row>
    <row r="149" spans="1:4" ht="15.75">
      <c r="A149" s="15" t="s">
        <v>220</v>
      </c>
      <c r="B149" s="15">
        <f t="shared" si="6"/>
        <v>6</v>
      </c>
      <c r="C149" s="15" t="str">
        <f t="shared" si="7"/>
        <v>Tomáš</v>
      </c>
      <c r="D149" s="15" t="str">
        <f t="shared" si="8"/>
        <v>Bučko</v>
      </c>
    </row>
    <row r="150" spans="1:4" ht="15.75">
      <c r="A150" s="15" t="s">
        <v>221</v>
      </c>
      <c r="B150" s="15">
        <f t="shared" si="6"/>
        <v>4</v>
      </c>
      <c r="C150" s="15" t="str">
        <f t="shared" si="7"/>
        <v>Ján</v>
      </c>
      <c r="D150" s="15" t="str">
        <f t="shared" si="8"/>
        <v>Dický</v>
      </c>
    </row>
    <row r="151" spans="1:4" ht="15.75">
      <c r="A151" s="15" t="s">
        <v>222</v>
      </c>
      <c r="B151" s="15">
        <f t="shared" si="6"/>
        <v>6</v>
      </c>
      <c r="C151" s="15" t="str">
        <f t="shared" si="7"/>
        <v>Tomáš</v>
      </c>
      <c r="D151" s="15" t="str">
        <f t="shared" si="8"/>
        <v>Fedin</v>
      </c>
    </row>
    <row r="152" spans="1:4" ht="15.75">
      <c r="A152" s="15" t="s">
        <v>223</v>
      </c>
      <c r="B152" s="15">
        <f t="shared" si="6"/>
        <v>9</v>
      </c>
      <c r="C152" s="15" t="str">
        <f t="shared" si="7"/>
        <v>Ľuboslav</v>
      </c>
      <c r="D152" s="15" t="str">
        <f t="shared" si="8"/>
        <v>Fedorňák</v>
      </c>
    </row>
    <row r="153" spans="1:4" ht="15.75">
      <c r="A153" s="15" t="s">
        <v>224</v>
      </c>
      <c r="B153" s="15">
        <f t="shared" si="6"/>
        <v>6</v>
      </c>
      <c r="C153" s="15" t="str">
        <f t="shared" si="7"/>
        <v>Matúš</v>
      </c>
      <c r="D153" s="15" t="str">
        <f t="shared" si="8"/>
        <v>Gribanič</v>
      </c>
    </row>
    <row r="154" spans="1:4" ht="15.75">
      <c r="A154" s="15" t="s">
        <v>225</v>
      </c>
      <c r="B154" s="15">
        <f t="shared" si="6"/>
        <v>9</v>
      </c>
      <c r="C154" s="15" t="str">
        <f t="shared" si="7"/>
        <v>Jaroslav</v>
      </c>
      <c r="D154" s="15" t="str">
        <f t="shared" si="8"/>
        <v>Karľa</v>
      </c>
    </row>
    <row r="155" spans="1:4" ht="15.75">
      <c r="A155" s="15" t="s">
        <v>226</v>
      </c>
      <c r="B155" s="15">
        <f t="shared" si="6"/>
        <v>6</v>
      </c>
      <c r="C155" s="15" t="str">
        <f t="shared" si="7"/>
        <v>Lucia</v>
      </c>
      <c r="D155" s="15" t="str">
        <f t="shared" si="8"/>
        <v>Lecká</v>
      </c>
    </row>
    <row r="156" spans="1:4" ht="15.75">
      <c r="A156" s="15" t="s">
        <v>227</v>
      </c>
      <c r="B156" s="15">
        <f t="shared" si="6"/>
        <v>6</v>
      </c>
      <c r="C156" s="15" t="str">
        <f t="shared" si="7"/>
        <v>Lucia</v>
      </c>
      <c r="D156" s="15" t="str">
        <f t="shared" si="8"/>
        <v>Michalcová</v>
      </c>
    </row>
    <row r="157" spans="1:4" ht="15.75">
      <c r="A157" s="15" t="s">
        <v>228</v>
      </c>
      <c r="B157" s="15">
        <f t="shared" si="6"/>
        <v>7</v>
      </c>
      <c r="C157" s="15" t="str">
        <f t="shared" si="7"/>
        <v>Adrián</v>
      </c>
      <c r="D157" s="15" t="str">
        <f t="shared" si="8"/>
        <v>Padaras</v>
      </c>
    </row>
    <row r="158" spans="1:4" ht="15.75">
      <c r="A158" s="15" t="s">
        <v>229</v>
      </c>
      <c r="B158" s="15">
        <f t="shared" si="6"/>
        <v>6</v>
      </c>
      <c r="C158" s="15" t="str">
        <f t="shared" si="7"/>
        <v>Peter</v>
      </c>
      <c r="D158" s="15" t="str">
        <f t="shared" si="8"/>
        <v>Pavlovčin</v>
      </c>
    </row>
    <row r="159" spans="1:4" ht="15.75">
      <c r="A159" s="15" t="s">
        <v>230</v>
      </c>
      <c r="B159" s="15">
        <f t="shared" si="6"/>
        <v>7</v>
      </c>
      <c r="C159" s="15" t="str">
        <f t="shared" si="7"/>
        <v>Daniel</v>
      </c>
      <c r="D159" s="15" t="str">
        <f t="shared" si="8"/>
        <v>Pčola</v>
      </c>
    </row>
    <row r="160" spans="1:4" ht="15.75">
      <c r="A160" s="15" t="s">
        <v>231</v>
      </c>
      <c r="B160" s="15">
        <f t="shared" si="6"/>
        <v>10</v>
      </c>
      <c r="C160" s="15" t="str">
        <f t="shared" si="7"/>
        <v>František</v>
      </c>
      <c r="D160" s="15" t="str">
        <f t="shared" si="8"/>
        <v>Piškanin</v>
      </c>
    </row>
    <row r="161" spans="1:4" ht="15.75">
      <c r="A161" s="15" t="s">
        <v>232</v>
      </c>
      <c r="B161" s="15">
        <f t="shared" si="6"/>
        <v>6</v>
      </c>
      <c r="C161" s="15" t="str">
        <f t="shared" si="7"/>
        <v>Jozef</v>
      </c>
      <c r="D161" s="15" t="str">
        <f t="shared" si="8"/>
        <v>Sidun</v>
      </c>
    </row>
    <row r="162" spans="1:4" ht="15.75">
      <c r="A162" s="15" t="s">
        <v>233</v>
      </c>
      <c r="B162" s="15">
        <f t="shared" si="6"/>
        <v>6</v>
      </c>
      <c r="C162" s="15" t="str">
        <f t="shared" si="7"/>
        <v>Pavol</v>
      </c>
      <c r="D162" s="15" t="str">
        <f t="shared" si="8"/>
        <v>Bobiš</v>
      </c>
    </row>
    <row r="163" spans="1:4" ht="15.75">
      <c r="A163" s="15" t="s">
        <v>234</v>
      </c>
      <c r="B163" s="15">
        <f t="shared" si="6"/>
        <v>6</v>
      </c>
      <c r="C163" s="15" t="str">
        <f t="shared" si="7"/>
        <v>Peter</v>
      </c>
      <c r="D163" s="15" t="str">
        <f t="shared" si="8"/>
        <v>Bobrik</v>
      </c>
    </row>
    <row r="164" spans="1:4" ht="15.75">
      <c r="A164" s="15" t="s">
        <v>235</v>
      </c>
      <c r="B164" s="15">
        <f t="shared" si="6"/>
        <v>4</v>
      </c>
      <c r="C164" s="15" t="str">
        <f t="shared" si="7"/>
        <v>Ján</v>
      </c>
      <c r="D164" s="15" t="str">
        <f t="shared" si="8"/>
        <v>Čus</v>
      </c>
    </row>
    <row r="165" spans="1:4" ht="15.75">
      <c r="A165" s="15" t="s">
        <v>236</v>
      </c>
      <c r="B165" s="15">
        <f t="shared" si="6"/>
        <v>9</v>
      </c>
      <c r="C165" s="15" t="str">
        <f t="shared" si="7"/>
        <v>Miroslav</v>
      </c>
      <c r="D165" s="15" t="str">
        <f t="shared" si="8"/>
        <v>Gavura</v>
      </c>
    </row>
    <row r="166" spans="1:4" ht="15.75">
      <c r="A166" s="15" t="s">
        <v>237</v>
      </c>
      <c r="B166" s="15">
        <f t="shared" si="6"/>
        <v>6</v>
      </c>
      <c r="C166" s="15" t="str">
        <f t="shared" si="7"/>
        <v>Ivana</v>
      </c>
      <c r="D166" s="15" t="str">
        <f t="shared" si="8"/>
        <v>Holotová</v>
      </c>
    </row>
    <row r="167" spans="1:4" ht="15.75">
      <c r="A167" s="15" t="s">
        <v>238</v>
      </c>
      <c r="B167" s="15">
        <f t="shared" si="6"/>
        <v>6</v>
      </c>
      <c r="C167" s="15" t="str">
        <f t="shared" si="7"/>
        <v>Ľuboš</v>
      </c>
      <c r="D167" s="15" t="str">
        <f t="shared" si="8"/>
        <v>Chochrun</v>
      </c>
    </row>
    <row r="168" spans="1:4" ht="15.75">
      <c r="A168" s="15" t="s">
        <v>239</v>
      </c>
      <c r="B168" s="15">
        <f t="shared" si="6"/>
        <v>9</v>
      </c>
      <c r="C168" s="15" t="str">
        <f t="shared" si="7"/>
        <v>Miroslav</v>
      </c>
      <c r="D168" s="15" t="str">
        <f t="shared" si="8"/>
        <v>Karamam</v>
      </c>
    </row>
    <row r="169" spans="1:4" ht="15.75">
      <c r="A169" s="15" t="s">
        <v>240</v>
      </c>
      <c r="B169" s="15">
        <f t="shared" si="6"/>
        <v>8</v>
      </c>
      <c r="C169" s="15" t="str">
        <f t="shared" si="7"/>
        <v>Radován</v>
      </c>
      <c r="D169" s="15" t="str">
        <f t="shared" si="8"/>
        <v>Konopeus</v>
      </c>
    </row>
    <row r="170" spans="1:4" ht="15.75">
      <c r="A170" s="15" t="s">
        <v>241</v>
      </c>
      <c r="B170" s="15">
        <f t="shared" si="6"/>
        <v>6</v>
      </c>
      <c r="C170" s="15" t="str">
        <f t="shared" si="7"/>
        <v>Jozef</v>
      </c>
      <c r="D170" s="15" t="str">
        <f t="shared" si="8"/>
        <v>Lelko</v>
      </c>
    </row>
    <row r="171" spans="1:4" ht="15.75">
      <c r="A171" s="15" t="s">
        <v>242</v>
      </c>
      <c r="B171" s="15">
        <f t="shared" si="6"/>
        <v>6</v>
      </c>
      <c r="C171" s="15" t="str">
        <f t="shared" si="7"/>
        <v>Marek</v>
      </c>
      <c r="D171" s="15" t="str">
        <f t="shared" si="8"/>
        <v>Lempeľ</v>
      </c>
    </row>
    <row r="172" spans="1:4" ht="15.75">
      <c r="A172" s="15" t="s">
        <v>243</v>
      </c>
      <c r="B172" s="15">
        <f t="shared" si="6"/>
        <v>9</v>
      </c>
      <c r="C172" s="15" t="str">
        <f t="shared" si="7"/>
        <v>Jaroslav</v>
      </c>
      <c r="D172" s="15" t="str">
        <f t="shared" si="8"/>
        <v>Lojan</v>
      </c>
    </row>
    <row r="173" spans="1:4" ht="15.75">
      <c r="A173" s="15" t="s">
        <v>244</v>
      </c>
      <c r="B173" s="15">
        <f t="shared" si="6"/>
        <v>6</v>
      </c>
      <c r="C173" s="15" t="str">
        <f t="shared" si="7"/>
        <v>Peter</v>
      </c>
      <c r="D173" s="15" t="str">
        <f t="shared" si="8"/>
        <v>Obšatník</v>
      </c>
    </row>
    <row r="174" spans="1:4" ht="15.75">
      <c r="A174" s="15" t="s">
        <v>245</v>
      </c>
      <c r="B174" s="15">
        <f t="shared" si="6"/>
        <v>4</v>
      </c>
      <c r="C174" s="15" t="str">
        <f t="shared" si="7"/>
        <v>Ján</v>
      </c>
      <c r="D174" s="15" t="str">
        <f t="shared" si="8"/>
        <v>Ondika</v>
      </c>
    </row>
    <row r="175" spans="1:4" ht="15.75">
      <c r="A175" s="15" t="s">
        <v>246</v>
      </c>
      <c r="B175" s="15">
        <f t="shared" si="6"/>
        <v>6</v>
      </c>
      <c r="C175" s="15" t="str">
        <f t="shared" si="7"/>
        <v>Peter</v>
      </c>
      <c r="D175" s="15" t="str">
        <f t="shared" si="8"/>
        <v>Perec</v>
      </c>
    </row>
    <row r="176" spans="1:4" ht="15.75">
      <c r="A176" s="15" t="s">
        <v>247</v>
      </c>
      <c r="B176" s="15">
        <f t="shared" si="6"/>
        <v>6</v>
      </c>
      <c r="C176" s="15" t="str">
        <f t="shared" si="7"/>
        <v>Viera</v>
      </c>
      <c r="D176" s="15" t="str">
        <f t="shared" si="8"/>
        <v>Podová</v>
      </c>
    </row>
    <row r="177" spans="1:4" ht="15.75">
      <c r="A177" s="15" t="s">
        <v>248</v>
      </c>
      <c r="B177" s="15">
        <f t="shared" si="6"/>
        <v>10</v>
      </c>
      <c r="C177" s="15" t="str">
        <f t="shared" si="7"/>
        <v>Jaroslava</v>
      </c>
      <c r="D177" s="15" t="str">
        <f t="shared" si="8"/>
        <v>Simkuletová</v>
      </c>
    </row>
    <row r="178" spans="1:4" ht="15.75">
      <c r="A178" s="15" t="s">
        <v>249</v>
      </c>
      <c r="B178" s="15">
        <f t="shared" si="6"/>
        <v>6</v>
      </c>
      <c r="C178" s="15" t="str">
        <f t="shared" si="7"/>
        <v>Ivana</v>
      </c>
      <c r="D178" s="15" t="str">
        <f t="shared" si="8"/>
        <v>Štofíková</v>
      </c>
    </row>
    <row r="179" spans="1:4" ht="15.75">
      <c r="A179" s="15" t="s">
        <v>250</v>
      </c>
      <c r="B179" s="15">
        <f t="shared" si="6"/>
        <v>7</v>
      </c>
      <c r="C179" s="15" t="str">
        <f t="shared" si="7"/>
        <v>Martin</v>
      </c>
      <c r="D179" s="15" t="str">
        <f t="shared" si="8"/>
        <v>Cimbák</v>
      </c>
    </row>
    <row r="180" spans="1:4" ht="15.75">
      <c r="A180" s="15" t="s">
        <v>251</v>
      </c>
      <c r="B180" s="15">
        <f t="shared" si="6"/>
        <v>7</v>
      </c>
      <c r="C180" s="15" t="str">
        <f t="shared" si="7"/>
        <v>Martin</v>
      </c>
      <c r="D180" s="15" t="str">
        <f t="shared" si="8"/>
        <v>Čornanič</v>
      </c>
    </row>
    <row r="181" spans="1:4" ht="15.75">
      <c r="A181" s="15" t="s">
        <v>252</v>
      </c>
      <c r="B181" s="15">
        <f t="shared" si="6"/>
        <v>7</v>
      </c>
      <c r="C181" s="15" t="str">
        <f t="shared" si="7"/>
        <v>Michal</v>
      </c>
      <c r="D181" s="15" t="str">
        <f t="shared" si="8"/>
        <v>Ďurika</v>
      </c>
    </row>
    <row r="182" spans="1:4" ht="15.75">
      <c r="A182" s="15" t="s">
        <v>253</v>
      </c>
      <c r="B182" s="15">
        <f t="shared" si="6"/>
        <v>6</v>
      </c>
      <c r="C182" s="15" t="str">
        <f t="shared" si="7"/>
        <v>Ľuboš</v>
      </c>
      <c r="D182" s="15" t="str">
        <f t="shared" si="8"/>
        <v>Hafinec</v>
      </c>
    </row>
    <row r="183" spans="1:4" ht="15.75">
      <c r="A183" s="15" t="s">
        <v>254</v>
      </c>
      <c r="B183" s="15">
        <f t="shared" si="6"/>
        <v>6</v>
      </c>
      <c r="C183" s="15" t="str">
        <f t="shared" si="7"/>
        <v>Viera</v>
      </c>
      <c r="D183" s="15" t="str">
        <f t="shared" si="8"/>
        <v>Halaburková</v>
      </c>
    </row>
    <row r="184" spans="1:4" ht="15.75">
      <c r="A184" s="15" t="s">
        <v>255</v>
      </c>
      <c r="B184" s="15">
        <f t="shared" si="6"/>
        <v>6</v>
      </c>
      <c r="C184" s="15" t="str">
        <f t="shared" si="7"/>
        <v>Tomáš</v>
      </c>
      <c r="D184" s="15" t="str">
        <f t="shared" si="8"/>
        <v>Hanc</v>
      </c>
    </row>
    <row r="185" spans="1:4" ht="15.75">
      <c r="A185" s="15" t="s">
        <v>256</v>
      </c>
      <c r="B185" s="15">
        <f t="shared" si="6"/>
        <v>10</v>
      </c>
      <c r="C185" s="15" t="str">
        <f t="shared" si="7"/>
        <v>Slavomíra</v>
      </c>
      <c r="D185" s="15" t="str">
        <f t="shared" si="8"/>
        <v>Haragaľová</v>
      </c>
    </row>
    <row r="186" spans="1:4" ht="15.75">
      <c r="A186" s="15" t="s">
        <v>257</v>
      </c>
      <c r="B186" s="15">
        <f t="shared" si="6"/>
        <v>6</v>
      </c>
      <c r="C186" s="15" t="str">
        <f t="shared" si="7"/>
        <v>Jozef</v>
      </c>
      <c r="D186" s="15" t="str">
        <f t="shared" si="8"/>
        <v>Krivák</v>
      </c>
    </row>
    <row r="187" spans="1:4" ht="15.75">
      <c r="A187" s="15" t="s">
        <v>258</v>
      </c>
      <c r="B187" s="15">
        <f t="shared" si="6"/>
        <v>6</v>
      </c>
      <c r="C187" s="15" t="str">
        <f t="shared" si="7"/>
        <v>Matúš</v>
      </c>
      <c r="D187" s="15" t="str">
        <f t="shared" si="8"/>
        <v>Labanc</v>
      </c>
    </row>
    <row r="188" spans="1:4" ht="15.75">
      <c r="A188" s="15" t="s">
        <v>259</v>
      </c>
      <c r="B188" s="15">
        <f t="shared" si="6"/>
        <v>6</v>
      </c>
      <c r="C188" s="15" t="str">
        <f t="shared" si="7"/>
        <v>Jozef</v>
      </c>
      <c r="D188" s="15" t="str">
        <f t="shared" si="8"/>
        <v>Leško</v>
      </c>
    </row>
    <row r="189" spans="1:4" ht="15.75">
      <c r="A189" s="15" t="s">
        <v>260</v>
      </c>
      <c r="B189" s="15">
        <f t="shared" si="6"/>
        <v>6</v>
      </c>
      <c r="C189" s="15" t="str">
        <f t="shared" si="7"/>
        <v>Lucia</v>
      </c>
      <c r="D189" s="15" t="str">
        <f t="shared" si="8"/>
        <v>Maskáľová</v>
      </c>
    </row>
    <row r="190" spans="1:4" ht="15.75">
      <c r="A190" s="15" t="s">
        <v>261</v>
      </c>
      <c r="B190" s="15">
        <f t="shared" si="6"/>
        <v>6</v>
      </c>
      <c r="C190" s="15" t="str">
        <f t="shared" si="7"/>
        <v>Matúš</v>
      </c>
      <c r="D190" s="15" t="str">
        <f t="shared" si="8"/>
        <v>Minčič</v>
      </c>
    </row>
    <row r="191" spans="1:4" ht="15.75">
      <c r="A191" s="15" t="s">
        <v>262</v>
      </c>
      <c r="B191" s="15">
        <f t="shared" si="6"/>
        <v>6</v>
      </c>
      <c r="C191" s="15" t="str">
        <f t="shared" si="7"/>
        <v>Lenka</v>
      </c>
      <c r="D191" s="15" t="str">
        <f t="shared" si="8"/>
        <v>Pavlíková</v>
      </c>
    </row>
    <row r="192" spans="1:4" ht="15.75">
      <c r="A192" s="15" t="s">
        <v>263</v>
      </c>
      <c r="B192" s="15">
        <f t="shared" si="6"/>
        <v>4</v>
      </c>
      <c r="C192" s="15" t="str">
        <f t="shared" si="7"/>
        <v>Ján</v>
      </c>
      <c r="D192" s="15" t="str">
        <f t="shared" si="8"/>
        <v>Petruška</v>
      </c>
    </row>
    <row r="193" spans="1:4" ht="15.75">
      <c r="A193" s="15" t="s">
        <v>264</v>
      </c>
      <c r="B193" s="15">
        <f t="shared" si="6"/>
        <v>6</v>
      </c>
      <c r="C193" s="15" t="str">
        <f t="shared" si="7"/>
        <v>Peter</v>
      </c>
      <c r="D193" s="15" t="str">
        <f t="shared" si="8"/>
        <v>Pindroch</v>
      </c>
    </row>
    <row r="194" spans="1:4" ht="15.75">
      <c r="A194" s="15" t="s">
        <v>265</v>
      </c>
      <c r="B194" s="15">
        <f t="shared" si="6"/>
        <v>9</v>
      </c>
      <c r="C194" s="15" t="str">
        <f t="shared" si="7"/>
        <v>Jaroslav</v>
      </c>
      <c r="D194" s="15" t="str">
        <f t="shared" si="8"/>
        <v>Pindroch</v>
      </c>
    </row>
    <row r="195" spans="1:4" ht="15.75">
      <c r="A195" s="15" t="s">
        <v>266</v>
      </c>
      <c r="B195" s="15">
        <f t="shared" si="6"/>
        <v>9</v>
      </c>
      <c r="C195" s="15" t="str">
        <f t="shared" si="7"/>
        <v>Michaela</v>
      </c>
      <c r="D195" s="15" t="str">
        <f t="shared" si="8"/>
        <v>Solomonová</v>
      </c>
    </row>
    <row r="196" spans="1:4" ht="15.75">
      <c r="A196" s="15" t="s">
        <v>267</v>
      </c>
      <c r="B196" s="15">
        <f t="shared" si="6"/>
        <v>7</v>
      </c>
      <c r="C196" s="15" t="str">
        <f t="shared" si="7"/>
        <v>Martin</v>
      </c>
      <c r="D196" s="15" t="str">
        <f t="shared" si="8"/>
        <v>Cudnak</v>
      </c>
    </row>
    <row r="197" spans="1:4" ht="15.75">
      <c r="A197" s="15" t="s">
        <v>268</v>
      </c>
      <c r="B197" s="15">
        <f t="shared" si="6"/>
        <v>6</v>
      </c>
      <c r="C197" s="15" t="str">
        <f t="shared" si="7"/>
        <v>Tomáš</v>
      </c>
      <c r="D197" s="15" t="str">
        <f t="shared" si="8"/>
        <v>Čopák</v>
      </c>
    </row>
    <row r="198" spans="1:4" ht="15.75">
      <c r="A198" s="15" t="s">
        <v>269</v>
      </c>
      <c r="B198" s="15">
        <f t="shared" ref="B198:B261" si="9">FIND(" ",A198)</f>
        <v>9</v>
      </c>
      <c r="C198" s="15" t="str">
        <f t="shared" ref="C198:C261" si="10">LEFT(A198,B198-1)</f>
        <v>Vladimír</v>
      </c>
      <c r="D198" s="15" t="str">
        <f t="shared" ref="D198:D261" si="11">RIGHT(A198,LEN(A198)-B198)</f>
        <v>Fejo</v>
      </c>
    </row>
    <row r="199" spans="1:4" ht="15.75">
      <c r="A199" s="15" t="s">
        <v>270</v>
      </c>
      <c r="B199" s="15">
        <f t="shared" si="9"/>
        <v>7</v>
      </c>
      <c r="C199" s="15" t="str">
        <f t="shared" si="10"/>
        <v>Patrik</v>
      </c>
      <c r="D199" s="15" t="str">
        <f t="shared" si="11"/>
        <v>Halaburka</v>
      </c>
    </row>
    <row r="200" spans="1:4" ht="15.75">
      <c r="A200" s="15" t="s">
        <v>271</v>
      </c>
      <c r="B200" s="15">
        <f t="shared" si="9"/>
        <v>7</v>
      </c>
      <c r="C200" s="15" t="str">
        <f t="shared" si="10"/>
        <v>Michal</v>
      </c>
      <c r="D200" s="15" t="str">
        <f t="shared" si="11"/>
        <v>Hrabovčin</v>
      </c>
    </row>
    <row r="201" spans="1:4" ht="15.75">
      <c r="A201" s="15" t="s">
        <v>272</v>
      </c>
      <c r="B201" s="15">
        <f t="shared" si="9"/>
        <v>6</v>
      </c>
      <c r="C201" s="15" t="str">
        <f t="shared" si="10"/>
        <v>Karol</v>
      </c>
      <c r="D201" s="15" t="str">
        <f t="shared" si="11"/>
        <v>Humenaňský</v>
      </c>
    </row>
    <row r="202" spans="1:4" ht="15.75">
      <c r="A202" s="15" t="s">
        <v>273</v>
      </c>
      <c r="B202" s="15">
        <f t="shared" si="9"/>
        <v>6</v>
      </c>
      <c r="C202" s="15" t="str">
        <f t="shared" si="10"/>
        <v>Tomáš</v>
      </c>
      <c r="D202" s="15" t="str">
        <f t="shared" si="11"/>
        <v>Kocík</v>
      </c>
    </row>
    <row r="203" spans="1:4" ht="15.75">
      <c r="A203" s="15" t="s">
        <v>274</v>
      </c>
      <c r="B203" s="15">
        <f t="shared" si="9"/>
        <v>7</v>
      </c>
      <c r="C203" s="15" t="str">
        <f t="shared" si="10"/>
        <v>Daniel</v>
      </c>
      <c r="D203" s="15" t="str">
        <f t="shared" si="11"/>
        <v>Kruľ</v>
      </c>
    </row>
    <row r="204" spans="1:4" ht="15.75">
      <c r="A204" s="15" t="s">
        <v>275</v>
      </c>
      <c r="B204" s="15">
        <f t="shared" si="9"/>
        <v>7</v>
      </c>
      <c r="C204" s="15" t="str">
        <f t="shared" si="10"/>
        <v>Marián</v>
      </c>
      <c r="D204" s="15" t="str">
        <f t="shared" si="11"/>
        <v>Kunec</v>
      </c>
    </row>
    <row r="205" spans="1:4" ht="15.75">
      <c r="A205" s="15" t="s">
        <v>276</v>
      </c>
      <c r="B205" s="15">
        <f t="shared" si="9"/>
        <v>8</v>
      </c>
      <c r="C205" s="15" t="str">
        <f t="shared" si="10"/>
        <v>Martina</v>
      </c>
      <c r="D205" s="15" t="str">
        <f t="shared" si="11"/>
        <v>Kupicová</v>
      </c>
    </row>
    <row r="206" spans="1:4" ht="15.75">
      <c r="A206" s="15" t="s">
        <v>277</v>
      </c>
      <c r="B206" s="15">
        <f t="shared" si="9"/>
        <v>6</v>
      </c>
      <c r="C206" s="15" t="str">
        <f t="shared" si="10"/>
        <v>Mária</v>
      </c>
      <c r="D206" s="15" t="str">
        <f t="shared" si="11"/>
        <v>Mačičková</v>
      </c>
    </row>
    <row r="207" spans="1:4" ht="15.75">
      <c r="A207" s="15" t="s">
        <v>278</v>
      </c>
      <c r="B207" s="15">
        <f t="shared" si="9"/>
        <v>9</v>
      </c>
      <c r="C207" s="15" t="str">
        <f t="shared" si="10"/>
        <v>Miroslav</v>
      </c>
      <c r="D207" s="15" t="str">
        <f t="shared" si="11"/>
        <v>Palaj</v>
      </c>
    </row>
    <row r="208" spans="1:4" ht="15.75">
      <c r="A208" s="15" t="s">
        <v>279</v>
      </c>
      <c r="B208" s="15">
        <f t="shared" si="9"/>
        <v>9</v>
      </c>
      <c r="C208" s="15" t="str">
        <f t="shared" si="10"/>
        <v>Katarína</v>
      </c>
      <c r="D208" s="15" t="str">
        <f t="shared" si="11"/>
        <v>Pčolová</v>
      </c>
    </row>
    <row r="209" spans="1:4" ht="15.75">
      <c r="A209" s="15" t="s">
        <v>280</v>
      </c>
      <c r="B209" s="15">
        <f t="shared" si="9"/>
        <v>10</v>
      </c>
      <c r="C209" s="15" t="str">
        <f t="shared" si="10"/>
        <v>František</v>
      </c>
      <c r="D209" s="15" t="str">
        <f t="shared" si="11"/>
        <v>Pitlanič</v>
      </c>
    </row>
    <row r="210" spans="1:4" ht="15.75">
      <c r="A210" s="15" t="s">
        <v>281</v>
      </c>
      <c r="B210" s="15">
        <f t="shared" si="9"/>
        <v>9</v>
      </c>
      <c r="C210" s="15" t="str">
        <f t="shared" si="10"/>
        <v>Katarína</v>
      </c>
      <c r="D210" s="15" t="str">
        <f t="shared" si="11"/>
        <v>Raganová</v>
      </c>
    </row>
    <row r="211" spans="1:4" ht="15.75">
      <c r="A211" s="15" t="s">
        <v>282</v>
      </c>
      <c r="B211" s="15">
        <f t="shared" si="9"/>
        <v>8</v>
      </c>
      <c r="C211" s="15" t="str">
        <f t="shared" si="10"/>
        <v>Juliana</v>
      </c>
      <c r="D211" s="15" t="str">
        <f t="shared" si="11"/>
        <v>Rohúnová</v>
      </c>
    </row>
    <row r="212" spans="1:4" ht="15.75">
      <c r="A212" s="15" t="s">
        <v>283</v>
      </c>
      <c r="B212" s="15">
        <f t="shared" si="9"/>
        <v>6</v>
      </c>
      <c r="C212" s="15" t="str">
        <f t="shared" si="10"/>
        <v>Petra</v>
      </c>
      <c r="D212" s="15" t="str">
        <f t="shared" si="11"/>
        <v>Štofirová</v>
      </c>
    </row>
    <row r="213" spans="1:4" ht="15.75">
      <c r="A213" s="15" t="s">
        <v>284</v>
      </c>
      <c r="B213" s="15">
        <f t="shared" si="9"/>
        <v>6</v>
      </c>
      <c r="C213" s="15" t="str">
        <f t="shared" si="10"/>
        <v>Juraj</v>
      </c>
      <c r="D213" s="15" t="str">
        <f t="shared" si="11"/>
        <v>Burda</v>
      </c>
    </row>
    <row r="214" spans="1:4" ht="15.75">
      <c r="A214" s="15" t="s">
        <v>285</v>
      </c>
      <c r="B214" s="15">
        <f t="shared" si="9"/>
        <v>6</v>
      </c>
      <c r="C214" s="15" t="str">
        <f t="shared" si="10"/>
        <v>Peter</v>
      </c>
      <c r="D214" s="15" t="str">
        <f t="shared" si="11"/>
        <v>Čornanič</v>
      </c>
    </row>
    <row r="215" spans="1:4" ht="15.75">
      <c r="A215" s="15" t="s">
        <v>286</v>
      </c>
      <c r="B215" s="15">
        <f t="shared" si="9"/>
        <v>7</v>
      </c>
      <c r="C215" s="15" t="str">
        <f t="shared" si="10"/>
        <v>Zuzana</v>
      </c>
      <c r="D215" s="15" t="str">
        <f t="shared" si="11"/>
        <v>Dziura</v>
      </c>
    </row>
    <row r="216" spans="1:4" ht="15.75">
      <c r="A216" s="15" t="s">
        <v>287</v>
      </c>
      <c r="B216" s="15">
        <f t="shared" si="9"/>
        <v>7</v>
      </c>
      <c r="C216" s="15" t="str">
        <f t="shared" si="10"/>
        <v>Marián</v>
      </c>
      <c r="D216" s="15" t="str">
        <f t="shared" si="11"/>
        <v>Dzjura</v>
      </c>
    </row>
    <row r="217" spans="1:4" ht="15.75">
      <c r="A217" s="15" t="s">
        <v>288</v>
      </c>
      <c r="B217" s="15">
        <f t="shared" si="9"/>
        <v>6</v>
      </c>
      <c r="C217" s="15" t="str">
        <f t="shared" si="10"/>
        <v>Jozef</v>
      </c>
      <c r="D217" s="15" t="str">
        <f t="shared" si="11"/>
        <v>Gazda</v>
      </c>
    </row>
    <row r="218" spans="1:4" ht="15.75">
      <c r="A218" s="15" t="s">
        <v>289</v>
      </c>
      <c r="B218" s="15">
        <f t="shared" si="9"/>
        <v>8</v>
      </c>
      <c r="C218" s="15" t="str">
        <f t="shared" si="10"/>
        <v>Tatiana</v>
      </c>
      <c r="D218" s="15" t="str">
        <f t="shared" si="11"/>
        <v>Hancová</v>
      </c>
    </row>
    <row r="219" spans="1:4" ht="15.75">
      <c r="A219" s="15" t="s">
        <v>290</v>
      </c>
      <c r="B219" s="15">
        <f t="shared" si="9"/>
        <v>6</v>
      </c>
      <c r="C219" s="15" t="str">
        <f t="shared" si="10"/>
        <v>Jozef</v>
      </c>
      <c r="D219" s="15" t="str">
        <f t="shared" si="11"/>
        <v>Havrilko</v>
      </c>
    </row>
    <row r="220" spans="1:4" ht="15.75">
      <c r="A220" s="15" t="s">
        <v>291</v>
      </c>
      <c r="B220" s="15">
        <f t="shared" si="9"/>
        <v>6</v>
      </c>
      <c r="C220" s="15" t="str">
        <f t="shared" si="10"/>
        <v>Petra</v>
      </c>
      <c r="D220" s="15" t="str">
        <f t="shared" si="11"/>
        <v>Holotová</v>
      </c>
    </row>
    <row r="221" spans="1:4" ht="15.75">
      <c r="A221" s="15" t="s">
        <v>292</v>
      </c>
      <c r="B221" s="15">
        <f t="shared" si="9"/>
        <v>6</v>
      </c>
      <c r="C221" s="15" t="str">
        <f t="shared" si="10"/>
        <v>Maroš</v>
      </c>
      <c r="D221" s="15" t="str">
        <f t="shared" si="11"/>
        <v>Jankaj</v>
      </c>
    </row>
    <row r="222" spans="1:4" ht="15.75">
      <c r="A222" s="15" t="s">
        <v>293</v>
      </c>
      <c r="B222" s="15">
        <f t="shared" si="9"/>
        <v>5</v>
      </c>
      <c r="C222" s="15" t="str">
        <f t="shared" si="10"/>
        <v>Jana</v>
      </c>
      <c r="D222" s="15" t="str">
        <f t="shared" si="11"/>
        <v>Kapková</v>
      </c>
    </row>
    <row r="223" spans="1:4" ht="15.75">
      <c r="A223" s="15" t="s">
        <v>294</v>
      </c>
      <c r="B223" s="15">
        <f t="shared" si="9"/>
        <v>6</v>
      </c>
      <c r="C223" s="15" t="str">
        <f t="shared" si="10"/>
        <v>Pavol</v>
      </c>
      <c r="D223" s="15" t="str">
        <f t="shared" si="11"/>
        <v>Kapráľ</v>
      </c>
    </row>
    <row r="224" spans="1:4" ht="15.75">
      <c r="A224" s="15" t="s">
        <v>295</v>
      </c>
      <c r="B224" s="15">
        <f t="shared" si="9"/>
        <v>5</v>
      </c>
      <c r="C224" s="15" t="str">
        <f t="shared" si="10"/>
        <v>Jana</v>
      </c>
      <c r="D224" s="15" t="str">
        <f t="shared" si="11"/>
        <v>Kapráľová</v>
      </c>
    </row>
    <row r="225" spans="1:4" ht="15.75">
      <c r="A225" s="15" t="s">
        <v>296</v>
      </c>
      <c r="B225" s="15">
        <f t="shared" si="9"/>
        <v>6</v>
      </c>
      <c r="C225" s="15" t="str">
        <f t="shared" si="10"/>
        <v>Peter</v>
      </c>
      <c r="D225" s="15" t="str">
        <f t="shared" si="11"/>
        <v>Kontúľ</v>
      </c>
    </row>
    <row r="226" spans="1:4" ht="15.75">
      <c r="A226" s="15" t="s">
        <v>297</v>
      </c>
      <c r="B226" s="15">
        <f t="shared" si="9"/>
        <v>6</v>
      </c>
      <c r="C226" s="15" t="str">
        <f t="shared" si="10"/>
        <v>Peter</v>
      </c>
      <c r="D226" s="15" t="str">
        <f t="shared" si="11"/>
        <v>Korobanič</v>
      </c>
    </row>
    <row r="227" spans="1:4" ht="15.75">
      <c r="A227" s="15" t="s">
        <v>298</v>
      </c>
      <c r="B227" s="15">
        <f t="shared" si="9"/>
        <v>6</v>
      </c>
      <c r="C227" s="15" t="str">
        <f t="shared" si="10"/>
        <v>Peter</v>
      </c>
      <c r="D227" s="15" t="str">
        <f t="shared" si="11"/>
        <v>Kučera</v>
      </c>
    </row>
    <row r="228" spans="1:4" ht="15.75">
      <c r="A228" s="15" t="s">
        <v>299</v>
      </c>
      <c r="B228" s="15">
        <f t="shared" si="9"/>
        <v>6</v>
      </c>
      <c r="C228" s="15" t="str">
        <f t="shared" si="10"/>
        <v>Juraj</v>
      </c>
      <c r="D228" s="15" t="str">
        <f t="shared" si="11"/>
        <v>Marunič</v>
      </c>
    </row>
    <row r="229" spans="1:4" ht="15.75">
      <c r="A229" s="15" t="s">
        <v>300</v>
      </c>
      <c r="B229" s="15">
        <f t="shared" si="9"/>
        <v>7</v>
      </c>
      <c r="C229" s="15" t="str">
        <f t="shared" si="10"/>
        <v>Martin</v>
      </c>
      <c r="D229" s="15" t="str">
        <f t="shared" si="11"/>
        <v>Pastorok</v>
      </c>
    </row>
    <row r="230" spans="1:4" ht="15.75">
      <c r="A230" s="15" t="s">
        <v>301</v>
      </c>
      <c r="B230" s="15">
        <f t="shared" si="9"/>
        <v>9</v>
      </c>
      <c r="C230" s="15" t="str">
        <f t="shared" si="10"/>
        <v>Michaela</v>
      </c>
      <c r="D230" s="15" t="str">
        <f t="shared" si="11"/>
        <v>Siváková</v>
      </c>
    </row>
    <row r="231" spans="1:4" ht="15.75">
      <c r="A231" s="15" t="s">
        <v>302</v>
      </c>
      <c r="B231" s="15">
        <f t="shared" si="9"/>
        <v>6</v>
      </c>
      <c r="C231" s="15" t="str">
        <f t="shared" si="10"/>
        <v>Marek</v>
      </c>
      <c r="D231" s="15" t="str">
        <f t="shared" si="11"/>
        <v>Cucko</v>
      </c>
    </row>
    <row r="232" spans="1:4" ht="15.75">
      <c r="A232" s="15" t="s">
        <v>303</v>
      </c>
      <c r="B232" s="15">
        <f t="shared" si="9"/>
        <v>7</v>
      </c>
      <c r="C232" s="15" t="str">
        <f t="shared" si="10"/>
        <v>Martin</v>
      </c>
      <c r="D232" s="15" t="str">
        <f t="shared" si="11"/>
        <v>Čerevka</v>
      </c>
    </row>
    <row r="233" spans="1:4" ht="15.75">
      <c r="A233" s="15" t="s">
        <v>304</v>
      </c>
      <c r="B233" s="15">
        <f t="shared" si="9"/>
        <v>6</v>
      </c>
      <c r="C233" s="15" t="str">
        <f t="shared" si="10"/>
        <v>Tomáš</v>
      </c>
      <c r="D233" s="15" t="str">
        <f t="shared" si="11"/>
        <v>Harajdič</v>
      </c>
    </row>
    <row r="234" spans="1:4" ht="15.75">
      <c r="A234" s="15" t="s">
        <v>305</v>
      </c>
      <c r="B234" s="15">
        <f t="shared" si="9"/>
        <v>7</v>
      </c>
      <c r="C234" s="15" t="str">
        <f t="shared" si="10"/>
        <v>Štefan</v>
      </c>
      <c r="D234" s="15" t="str">
        <f t="shared" si="11"/>
        <v>Hnat</v>
      </c>
    </row>
    <row r="235" spans="1:4" ht="15.75">
      <c r="A235" s="15" t="s">
        <v>306</v>
      </c>
      <c r="B235" s="15">
        <f t="shared" si="9"/>
        <v>6</v>
      </c>
      <c r="C235" s="15" t="str">
        <f t="shared" si="10"/>
        <v>Lucia</v>
      </c>
      <c r="D235" s="15" t="str">
        <f t="shared" si="11"/>
        <v>Hrehová</v>
      </c>
    </row>
    <row r="236" spans="1:4" ht="15.75">
      <c r="A236" s="15" t="s">
        <v>307</v>
      </c>
      <c r="B236" s="15">
        <f t="shared" si="9"/>
        <v>7</v>
      </c>
      <c r="C236" s="15" t="str">
        <f t="shared" si="10"/>
        <v>Adrián</v>
      </c>
      <c r="D236" s="15" t="str">
        <f t="shared" si="11"/>
        <v>Jevič</v>
      </c>
    </row>
    <row r="237" spans="1:4" ht="15.75">
      <c r="A237" s="15" t="s">
        <v>308</v>
      </c>
      <c r="B237" s="15">
        <f t="shared" si="9"/>
        <v>7</v>
      </c>
      <c r="C237" s="15" t="str">
        <f t="shared" si="10"/>
        <v>Viliam</v>
      </c>
      <c r="D237" s="15" t="str">
        <f t="shared" si="11"/>
        <v>Kacarabčin</v>
      </c>
    </row>
    <row r="238" spans="1:4" ht="15.75">
      <c r="A238" s="15" t="s">
        <v>309</v>
      </c>
      <c r="B238" s="15">
        <f t="shared" si="9"/>
        <v>5</v>
      </c>
      <c r="C238" s="15" t="str">
        <f t="shared" si="10"/>
        <v>Jana</v>
      </c>
      <c r="D238" s="15" t="str">
        <f t="shared" si="11"/>
        <v>Karľová</v>
      </c>
    </row>
    <row r="239" spans="1:4" ht="15.75">
      <c r="A239" s="15" t="s">
        <v>310</v>
      </c>
      <c r="B239" s="15">
        <f t="shared" si="9"/>
        <v>6</v>
      </c>
      <c r="C239" s="15" t="str">
        <f t="shared" si="10"/>
        <v>Dávid</v>
      </c>
      <c r="D239" s="15" t="str">
        <f t="shared" si="11"/>
        <v>Koco</v>
      </c>
    </row>
    <row r="240" spans="1:4" ht="15.75">
      <c r="A240" s="15" t="s">
        <v>311</v>
      </c>
      <c r="B240" s="15">
        <f t="shared" si="9"/>
        <v>6</v>
      </c>
      <c r="C240" s="15" t="str">
        <f t="shared" si="10"/>
        <v>Jozef</v>
      </c>
      <c r="D240" s="15" t="str">
        <f t="shared" si="11"/>
        <v>Kontúľ</v>
      </c>
    </row>
    <row r="241" spans="1:4" ht="15.75">
      <c r="A241" s="15" t="s">
        <v>312</v>
      </c>
      <c r="B241" s="15">
        <f t="shared" si="9"/>
        <v>9</v>
      </c>
      <c r="C241" s="15" t="str">
        <f t="shared" si="10"/>
        <v>Vladimír</v>
      </c>
      <c r="D241" s="15" t="str">
        <f t="shared" si="11"/>
        <v>Kontúľ</v>
      </c>
    </row>
    <row r="242" spans="1:4" ht="15.75">
      <c r="A242" s="15" t="s">
        <v>313</v>
      </c>
      <c r="B242" s="15">
        <f t="shared" si="9"/>
        <v>6</v>
      </c>
      <c r="C242" s="15" t="str">
        <f t="shared" si="10"/>
        <v>Dušan</v>
      </c>
      <c r="D242" s="15" t="str">
        <f t="shared" si="11"/>
        <v>Kováč</v>
      </c>
    </row>
    <row r="243" spans="1:4" ht="15.75">
      <c r="A243" s="15" t="s">
        <v>314</v>
      </c>
      <c r="B243" s="15">
        <f t="shared" si="9"/>
        <v>8</v>
      </c>
      <c r="C243" s="15" t="str">
        <f t="shared" si="10"/>
        <v>Natália</v>
      </c>
      <c r="D243" s="15" t="str">
        <f t="shared" si="11"/>
        <v>Krupová</v>
      </c>
    </row>
    <row r="244" spans="1:4" ht="15.75">
      <c r="A244" s="15" t="s">
        <v>315</v>
      </c>
      <c r="B244" s="15">
        <f t="shared" si="9"/>
        <v>8</v>
      </c>
      <c r="C244" s="15" t="str">
        <f t="shared" si="10"/>
        <v>Ľudmila</v>
      </c>
      <c r="D244" s="15" t="str">
        <f t="shared" si="11"/>
        <v>Lapšanská</v>
      </c>
    </row>
    <row r="245" spans="1:4" ht="15.75">
      <c r="A245" s="15" t="s">
        <v>316</v>
      </c>
      <c r="B245" s="15">
        <f t="shared" si="9"/>
        <v>6</v>
      </c>
      <c r="C245" s="15" t="str">
        <f t="shared" si="10"/>
        <v>Peter</v>
      </c>
      <c r="D245" s="15" t="str">
        <f t="shared" si="11"/>
        <v>Latta</v>
      </c>
    </row>
    <row r="246" spans="1:4" ht="15.75">
      <c r="A246" s="15" t="s">
        <v>317</v>
      </c>
      <c r="B246" s="15">
        <f t="shared" si="9"/>
        <v>7</v>
      </c>
      <c r="C246" s="15" t="str">
        <f t="shared" si="10"/>
        <v>Andrej</v>
      </c>
      <c r="D246" s="15" t="str">
        <f t="shared" si="11"/>
        <v>Marinič</v>
      </c>
    </row>
    <row r="247" spans="1:4" ht="15.75">
      <c r="A247" s="15" t="s">
        <v>318</v>
      </c>
      <c r="B247" s="15">
        <f t="shared" si="9"/>
        <v>9</v>
      </c>
      <c r="C247" s="15" t="str">
        <f t="shared" si="10"/>
        <v>Jaroslav</v>
      </c>
      <c r="D247" s="15" t="str">
        <f t="shared" si="11"/>
        <v>Mindoš</v>
      </c>
    </row>
    <row r="248" spans="1:4" ht="15.75">
      <c r="A248" s="15" t="s">
        <v>319</v>
      </c>
      <c r="B248" s="15">
        <f t="shared" si="9"/>
        <v>6</v>
      </c>
      <c r="C248" s="15" t="str">
        <f t="shared" si="10"/>
        <v>Lenka</v>
      </c>
      <c r="D248" s="15" t="str">
        <f t="shared" si="11"/>
        <v>Ocetniková</v>
      </c>
    </row>
    <row r="249" spans="1:4" ht="15.75">
      <c r="A249" s="15" t="s">
        <v>320</v>
      </c>
      <c r="B249" s="15">
        <f t="shared" si="9"/>
        <v>7</v>
      </c>
      <c r="C249" s="15" t="str">
        <f t="shared" si="10"/>
        <v>Róbert</v>
      </c>
      <c r="D249" s="15" t="str">
        <f t="shared" si="11"/>
        <v>Pavlík</v>
      </c>
    </row>
    <row r="250" spans="1:4" ht="15.75">
      <c r="A250" s="15" t="s">
        <v>321</v>
      </c>
      <c r="B250" s="15">
        <f t="shared" si="9"/>
        <v>9</v>
      </c>
      <c r="C250" s="15" t="str">
        <f t="shared" si="10"/>
        <v>Slavomír</v>
      </c>
      <c r="D250" s="15" t="str">
        <f t="shared" si="11"/>
        <v>Petrik</v>
      </c>
    </row>
    <row r="251" spans="1:4" ht="15.75">
      <c r="A251" s="15" t="s">
        <v>322</v>
      </c>
      <c r="B251" s="15">
        <f t="shared" si="9"/>
        <v>9</v>
      </c>
      <c r="C251" s="15" t="str">
        <f t="shared" si="10"/>
        <v>Katarína</v>
      </c>
      <c r="D251" s="15" t="str">
        <f t="shared" si="11"/>
        <v>Pľutová</v>
      </c>
    </row>
    <row r="252" spans="1:4" ht="15.75">
      <c r="A252" s="15" t="s">
        <v>323</v>
      </c>
      <c r="B252" s="15">
        <f t="shared" si="9"/>
        <v>9</v>
      </c>
      <c r="C252" s="15" t="str">
        <f t="shared" si="10"/>
        <v>Katarína</v>
      </c>
      <c r="D252" s="15" t="str">
        <f t="shared" si="11"/>
        <v>Poldruhaková</v>
      </c>
    </row>
    <row r="253" spans="1:4" ht="15.75">
      <c r="A253" s="15" t="s">
        <v>324</v>
      </c>
      <c r="B253" s="15">
        <f t="shared" si="9"/>
        <v>10</v>
      </c>
      <c r="C253" s="15" t="str">
        <f t="shared" si="10"/>
        <v>Jaroslava</v>
      </c>
      <c r="D253" s="15" t="str">
        <f t="shared" si="11"/>
        <v>Sirková</v>
      </c>
    </row>
    <row r="254" spans="1:4" ht="15.75">
      <c r="A254" s="15" t="s">
        <v>325</v>
      </c>
      <c r="B254" s="15">
        <f t="shared" si="9"/>
        <v>6</v>
      </c>
      <c r="C254" s="15" t="str">
        <f t="shared" si="10"/>
        <v>Peter</v>
      </c>
      <c r="D254" s="15" t="str">
        <f t="shared" si="11"/>
        <v>Cenkner</v>
      </c>
    </row>
    <row r="255" spans="1:4" ht="15.75">
      <c r="A255" s="15" t="s">
        <v>326</v>
      </c>
      <c r="B255" s="15">
        <f t="shared" si="9"/>
        <v>9</v>
      </c>
      <c r="C255" s="15" t="str">
        <f t="shared" si="10"/>
        <v>Slavomír</v>
      </c>
      <c r="D255" s="15" t="str">
        <f t="shared" si="11"/>
        <v>Čičmiš</v>
      </c>
    </row>
    <row r="256" spans="1:4" ht="15.75">
      <c r="A256" s="15" t="s">
        <v>327</v>
      </c>
      <c r="B256" s="15">
        <f t="shared" si="9"/>
        <v>6</v>
      </c>
      <c r="C256" s="15" t="str">
        <f t="shared" si="10"/>
        <v>Pavol</v>
      </c>
      <c r="D256" s="15" t="str">
        <f t="shared" si="11"/>
        <v>Čop</v>
      </c>
    </row>
    <row r="257" spans="1:4" ht="15.75">
      <c r="A257" s="15" t="s">
        <v>328</v>
      </c>
      <c r="B257" s="15">
        <f t="shared" si="9"/>
        <v>7</v>
      </c>
      <c r="C257" s="15" t="str">
        <f t="shared" si="10"/>
        <v>Martin</v>
      </c>
      <c r="D257" s="15" t="str">
        <f t="shared" si="11"/>
        <v>Dupkanič</v>
      </c>
    </row>
    <row r="258" spans="1:4" ht="15.75">
      <c r="A258" s="15" t="s">
        <v>329</v>
      </c>
      <c r="B258" s="15">
        <f t="shared" si="9"/>
        <v>6</v>
      </c>
      <c r="C258" s="15" t="str">
        <f t="shared" si="10"/>
        <v>Matúš</v>
      </c>
      <c r="D258" s="15" t="str">
        <f t="shared" si="11"/>
        <v>Gerboc</v>
      </c>
    </row>
    <row r="259" spans="1:4" ht="15.75">
      <c r="A259" s="15" t="s">
        <v>330</v>
      </c>
      <c r="B259" s="15">
        <f t="shared" si="9"/>
        <v>10</v>
      </c>
      <c r="C259" s="15" t="str">
        <f t="shared" si="10"/>
        <v>Branislav</v>
      </c>
      <c r="D259" s="15" t="str">
        <f t="shared" si="11"/>
        <v>Hanc</v>
      </c>
    </row>
    <row r="260" spans="1:4" ht="15.75">
      <c r="A260" s="15" t="s">
        <v>331</v>
      </c>
      <c r="B260" s="15">
        <f t="shared" si="9"/>
        <v>9</v>
      </c>
      <c r="C260" s="15" t="str">
        <f t="shared" si="10"/>
        <v>Miroslav</v>
      </c>
      <c r="D260" s="15" t="str">
        <f t="shared" si="11"/>
        <v>Harkot</v>
      </c>
    </row>
    <row r="261" spans="1:4" ht="15.75">
      <c r="A261" s="15" t="s">
        <v>332</v>
      </c>
      <c r="B261" s="15">
        <f t="shared" si="9"/>
        <v>6</v>
      </c>
      <c r="C261" s="15" t="str">
        <f t="shared" si="10"/>
        <v>Matej</v>
      </c>
      <c r="D261" s="15" t="str">
        <f t="shared" si="11"/>
        <v>Hirjak</v>
      </c>
    </row>
    <row r="262" spans="1:4" ht="15.75">
      <c r="A262" s="15" t="s">
        <v>333</v>
      </c>
      <c r="B262" s="15">
        <f t="shared" ref="B262:B325" si="12">FIND(" ",A262)</f>
        <v>8</v>
      </c>
      <c r="C262" s="15" t="str">
        <f t="shared" ref="C262:C325" si="13">LEFT(A262,B262-1)</f>
        <v>Martina</v>
      </c>
      <c r="D262" s="15" t="str">
        <f t="shared" ref="D262:D325" si="14">RIGHT(A262,LEN(A262)-B262)</f>
        <v>Hribová</v>
      </c>
    </row>
    <row r="263" spans="1:4" ht="15.75">
      <c r="A263" s="15" t="s">
        <v>334</v>
      </c>
      <c r="B263" s="15">
        <f t="shared" si="12"/>
        <v>6</v>
      </c>
      <c r="C263" s="15" t="str">
        <f t="shared" si="13"/>
        <v>Dušan</v>
      </c>
      <c r="D263" s="15" t="str">
        <f t="shared" si="14"/>
        <v>Chopko</v>
      </c>
    </row>
    <row r="264" spans="1:4" ht="15.75">
      <c r="A264" s="15" t="s">
        <v>335</v>
      </c>
      <c r="B264" s="15">
        <f t="shared" si="12"/>
        <v>7</v>
      </c>
      <c r="C264" s="15" t="str">
        <f t="shared" si="13"/>
        <v>Marián</v>
      </c>
      <c r="D264" s="15" t="str">
        <f t="shared" si="14"/>
        <v>Kapráľ</v>
      </c>
    </row>
    <row r="265" spans="1:4" ht="15.75">
      <c r="A265" s="15" t="s">
        <v>336</v>
      </c>
      <c r="B265" s="15">
        <f t="shared" si="12"/>
        <v>7</v>
      </c>
      <c r="C265" s="15" t="str">
        <f t="shared" si="13"/>
        <v>Martin</v>
      </c>
      <c r="D265" s="15" t="str">
        <f t="shared" si="14"/>
        <v>Kornucik</v>
      </c>
    </row>
    <row r="266" spans="1:4" ht="15.75">
      <c r="A266" s="15" t="s">
        <v>337</v>
      </c>
      <c r="B266" s="15">
        <f t="shared" si="12"/>
        <v>6</v>
      </c>
      <c r="C266" s="15" t="str">
        <f t="shared" si="13"/>
        <v>Lukáš</v>
      </c>
      <c r="D266" s="15" t="str">
        <f t="shared" si="14"/>
        <v>Kovaľ</v>
      </c>
    </row>
    <row r="267" spans="1:4" ht="15.75">
      <c r="A267" s="15" t="s">
        <v>338</v>
      </c>
      <c r="B267" s="15">
        <f t="shared" si="12"/>
        <v>6</v>
      </c>
      <c r="C267" s="15" t="str">
        <f t="shared" si="13"/>
        <v>Pavol</v>
      </c>
      <c r="D267" s="15" t="str">
        <f t="shared" si="14"/>
        <v>Kruľ</v>
      </c>
    </row>
    <row r="268" spans="1:4" ht="15.75">
      <c r="A268" s="15" t="s">
        <v>339</v>
      </c>
      <c r="B268" s="15">
        <f t="shared" si="12"/>
        <v>6</v>
      </c>
      <c r="C268" s="15" t="str">
        <f t="shared" si="13"/>
        <v>Marek</v>
      </c>
      <c r="D268" s="15" t="str">
        <f t="shared" si="14"/>
        <v>Leňko</v>
      </c>
    </row>
    <row r="269" spans="1:4" ht="15.75">
      <c r="A269" s="15" t="s">
        <v>227</v>
      </c>
      <c r="B269" s="15">
        <f t="shared" si="12"/>
        <v>6</v>
      </c>
      <c r="C269" s="15" t="str">
        <f t="shared" si="13"/>
        <v>Lucia</v>
      </c>
      <c r="D269" s="15" t="str">
        <f t="shared" si="14"/>
        <v>Michalcová</v>
      </c>
    </row>
    <row r="270" spans="1:4" ht="15.75">
      <c r="A270" s="15" t="s">
        <v>340</v>
      </c>
      <c r="B270" s="15">
        <f t="shared" si="12"/>
        <v>6</v>
      </c>
      <c r="C270" s="15" t="str">
        <f t="shared" si="13"/>
        <v>Lenka</v>
      </c>
      <c r="D270" s="15" t="str">
        <f t="shared" si="14"/>
        <v>Mucková</v>
      </c>
    </row>
    <row r="271" spans="1:4" ht="15.75">
      <c r="A271" s="15" t="s">
        <v>341</v>
      </c>
      <c r="B271" s="15">
        <f t="shared" si="12"/>
        <v>7</v>
      </c>
      <c r="C271" s="15" t="str">
        <f t="shared" si="13"/>
        <v>Martin</v>
      </c>
      <c r="D271" s="15" t="str">
        <f t="shared" si="14"/>
        <v>Novotný</v>
      </c>
    </row>
    <row r="272" spans="1:4" ht="15.75">
      <c r="A272" s="15" t="s">
        <v>342</v>
      </c>
      <c r="B272" s="15">
        <f t="shared" si="12"/>
        <v>4</v>
      </c>
      <c r="C272" s="15" t="str">
        <f t="shared" si="13"/>
        <v>Ján</v>
      </c>
      <c r="D272" s="15" t="str">
        <f t="shared" si="14"/>
        <v>Padaras</v>
      </c>
    </row>
    <row r="273" spans="1:4" ht="15.75">
      <c r="A273" s="15" t="s">
        <v>343</v>
      </c>
      <c r="B273" s="15">
        <f t="shared" si="12"/>
        <v>9</v>
      </c>
      <c r="C273" s="15" t="str">
        <f t="shared" si="13"/>
        <v>Veronika</v>
      </c>
      <c r="D273" s="15" t="str">
        <f t="shared" si="14"/>
        <v>Petrová</v>
      </c>
    </row>
    <row r="274" spans="1:4" ht="15.75">
      <c r="A274" s="15" t="s">
        <v>344</v>
      </c>
      <c r="B274" s="15">
        <f t="shared" si="12"/>
        <v>7</v>
      </c>
      <c r="C274" s="15" t="str">
        <f t="shared" si="13"/>
        <v>Eduard</v>
      </c>
      <c r="D274" s="15" t="str">
        <f t="shared" si="14"/>
        <v>Dický</v>
      </c>
    </row>
    <row r="275" spans="1:4" ht="15.75">
      <c r="A275" s="15" t="s">
        <v>345</v>
      </c>
      <c r="B275" s="15">
        <f t="shared" si="12"/>
        <v>6</v>
      </c>
      <c r="C275" s="15" t="str">
        <f t="shared" si="13"/>
        <v>Lukáš</v>
      </c>
      <c r="D275" s="15" t="str">
        <f t="shared" si="14"/>
        <v>Fedák</v>
      </c>
    </row>
    <row r="276" spans="1:4" ht="15.75">
      <c r="A276" s="15" t="s">
        <v>346</v>
      </c>
      <c r="B276" s="15">
        <f t="shared" si="12"/>
        <v>6</v>
      </c>
      <c r="C276" s="15" t="str">
        <f t="shared" si="13"/>
        <v>Milan</v>
      </c>
      <c r="D276" s="15" t="str">
        <f t="shared" si="14"/>
        <v>Haburaj</v>
      </c>
    </row>
    <row r="277" spans="1:4" ht="15.75">
      <c r="A277" s="15" t="s">
        <v>347</v>
      </c>
      <c r="B277" s="15">
        <f t="shared" si="12"/>
        <v>6</v>
      </c>
      <c r="C277" s="15" t="str">
        <f t="shared" si="13"/>
        <v>Dávid</v>
      </c>
      <c r="D277" s="15" t="str">
        <f t="shared" si="14"/>
        <v>Hakulin</v>
      </c>
    </row>
    <row r="278" spans="1:4" ht="15.75">
      <c r="A278" s="15" t="s">
        <v>348</v>
      </c>
      <c r="B278" s="15">
        <f t="shared" si="12"/>
        <v>7</v>
      </c>
      <c r="C278" s="15" t="str">
        <f t="shared" si="13"/>
        <v>Michal</v>
      </c>
      <c r="D278" s="15" t="str">
        <f t="shared" si="14"/>
        <v>Hricík</v>
      </c>
    </row>
    <row r="279" spans="1:4" ht="15.75">
      <c r="A279" s="15" t="s">
        <v>349</v>
      </c>
      <c r="B279" s="15">
        <f t="shared" si="12"/>
        <v>9</v>
      </c>
      <c r="C279" s="15" t="str">
        <f t="shared" si="13"/>
        <v>Slavomír</v>
      </c>
      <c r="D279" s="15" t="str">
        <f t="shared" si="14"/>
        <v>Ivanco</v>
      </c>
    </row>
    <row r="280" spans="1:4" ht="15.75">
      <c r="A280" s="15" t="s">
        <v>350</v>
      </c>
      <c r="B280" s="15">
        <f t="shared" si="12"/>
        <v>6</v>
      </c>
      <c r="C280" s="15" t="str">
        <f t="shared" si="13"/>
        <v>Mário</v>
      </c>
      <c r="D280" s="15" t="str">
        <f t="shared" si="14"/>
        <v>Jevčič</v>
      </c>
    </row>
    <row r="281" spans="1:4" ht="15.75">
      <c r="A281" s="15" t="s">
        <v>351</v>
      </c>
      <c r="B281" s="15">
        <f t="shared" si="12"/>
        <v>7</v>
      </c>
      <c r="C281" s="15" t="str">
        <f t="shared" si="13"/>
        <v>Marián</v>
      </c>
      <c r="D281" s="15" t="str">
        <f t="shared" si="14"/>
        <v>Kimák</v>
      </c>
    </row>
    <row r="282" spans="1:4" ht="15.75">
      <c r="A282" s="15" t="s">
        <v>352</v>
      </c>
      <c r="B282" s="15">
        <f t="shared" si="12"/>
        <v>7</v>
      </c>
      <c r="C282" s="15" t="str">
        <f t="shared" si="13"/>
        <v>Marián</v>
      </c>
      <c r="D282" s="15" t="str">
        <f t="shared" si="14"/>
        <v>Koco</v>
      </c>
    </row>
    <row r="283" spans="1:4" ht="15.75">
      <c r="A283" s="15" t="s">
        <v>353</v>
      </c>
      <c r="B283" s="15">
        <f t="shared" si="12"/>
        <v>7</v>
      </c>
      <c r="C283" s="15" t="str">
        <f t="shared" si="13"/>
        <v>Martin</v>
      </c>
      <c r="D283" s="15" t="str">
        <f t="shared" si="14"/>
        <v>Koco</v>
      </c>
    </row>
    <row r="284" spans="1:4" ht="15.75">
      <c r="A284" s="15" t="s">
        <v>354</v>
      </c>
      <c r="B284" s="15">
        <f t="shared" si="12"/>
        <v>7</v>
      </c>
      <c r="C284" s="15" t="str">
        <f t="shared" si="13"/>
        <v>Martin</v>
      </c>
      <c r="D284" s="15" t="str">
        <f t="shared" si="14"/>
        <v>Krajník</v>
      </c>
    </row>
    <row r="285" spans="1:4" ht="15.75">
      <c r="A285" s="15" t="s">
        <v>355</v>
      </c>
      <c r="B285" s="15">
        <f t="shared" si="12"/>
        <v>6</v>
      </c>
      <c r="C285" s="15" t="str">
        <f t="shared" si="13"/>
        <v>Marek</v>
      </c>
      <c r="D285" s="15" t="str">
        <f t="shared" si="14"/>
        <v>Lojan</v>
      </c>
    </row>
    <row r="286" spans="1:4" ht="15.75">
      <c r="A286" s="15" t="s">
        <v>356</v>
      </c>
      <c r="B286" s="15">
        <f t="shared" si="12"/>
        <v>6</v>
      </c>
      <c r="C286" s="15" t="str">
        <f t="shared" si="13"/>
        <v>Fedor</v>
      </c>
      <c r="D286" s="15" t="str">
        <f t="shared" si="14"/>
        <v>Ľonc</v>
      </c>
    </row>
    <row r="287" spans="1:4" ht="15.75">
      <c r="A287" s="15" t="s">
        <v>357</v>
      </c>
      <c r="B287" s="15">
        <f t="shared" si="12"/>
        <v>9</v>
      </c>
      <c r="C287" s="15" t="str">
        <f t="shared" si="13"/>
        <v>Ladislav</v>
      </c>
      <c r="D287" s="15" t="str">
        <f t="shared" si="14"/>
        <v>Marinič</v>
      </c>
    </row>
    <row r="288" spans="1:4" ht="15.75">
      <c r="A288" s="15" t="s">
        <v>358</v>
      </c>
      <c r="B288" s="15">
        <f t="shared" si="12"/>
        <v>7</v>
      </c>
      <c r="C288" s="15" t="str">
        <f t="shared" si="13"/>
        <v>Štefan</v>
      </c>
      <c r="D288" s="15" t="str">
        <f t="shared" si="14"/>
        <v>Melník</v>
      </c>
    </row>
    <row r="289" spans="1:4" ht="15.75">
      <c r="A289" s="15" t="s">
        <v>359</v>
      </c>
      <c r="B289" s="15">
        <f t="shared" si="12"/>
        <v>6</v>
      </c>
      <c r="C289" s="15" t="str">
        <f t="shared" si="13"/>
        <v>Lucia</v>
      </c>
      <c r="D289" s="15" t="str">
        <f t="shared" si="14"/>
        <v>Miková</v>
      </c>
    </row>
    <row r="290" spans="1:4" ht="15.75">
      <c r="A290" s="15" t="s">
        <v>360</v>
      </c>
      <c r="B290" s="15">
        <f t="shared" si="12"/>
        <v>4</v>
      </c>
      <c r="C290" s="15" t="str">
        <f t="shared" si="13"/>
        <v>Ján</v>
      </c>
      <c r="D290" s="15" t="str">
        <f t="shared" si="14"/>
        <v>Paľovčík</v>
      </c>
    </row>
    <row r="291" spans="1:4" ht="15.75">
      <c r="A291" s="15" t="s">
        <v>279</v>
      </c>
      <c r="B291" s="15">
        <f t="shared" si="12"/>
        <v>9</v>
      </c>
      <c r="C291" s="15" t="str">
        <f t="shared" si="13"/>
        <v>Katarína</v>
      </c>
      <c r="D291" s="15" t="str">
        <f t="shared" si="14"/>
        <v>Pčolová</v>
      </c>
    </row>
    <row r="292" spans="1:4" ht="15.75">
      <c r="A292" s="15" t="s">
        <v>361</v>
      </c>
      <c r="B292" s="15">
        <f t="shared" si="12"/>
        <v>4</v>
      </c>
      <c r="C292" s="15" t="str">
        <f t="shared" si="13"/>
        <v>Ján</v>
      </c>
      <c r="D292" s="15" t="str">
        <f t="shared" si="14"/>
        <v>Piškanin</v>
      </c>
    </row>
    <row r="293" spans="1:4" ht="15.75">
      <c r="A293" s="15" t="s">
        <v>362</v>
      </c>
      <c r="B293" s="15">
        <f t="shared" si="12"/>
        <v>6</v>
      </c>
      <c r="C293" s="15" t="str">
        <f t="shared" si="13"/>
        <v>Julia</v>
      </c>
      <c r="D293" s="15" t="str">
        <f t="shared" si="14"/>
        <v>Ruščanská</v>
      </c>
    </row>
    <row r="294" spans="1:4" ht="15.75">
      <c r="A294" s="15" t="s">
        <v>363</v>
      </c>
      <c r="B294" s="15">
        <f t="shared" si="12"/>
        <v>6</v>
      </c>
      <c r="C294" s="15" t="str">
        <f t="shared" si="13"/>
        <v>Viera</v>
      </c>
      <c r="D294" s="15" t="str">
        <f t="shared" si="14"/>
        <v>Štofirová</v>
      </c>
    </row>
    <row r="295" spans="1:4" ht="15.75">
      <c r="A295" s="15" t="s">
        <v>364</v>
      </c>
      <c r="B295" s="15">
        <f t="shared" si="12"/>
        <v>10</v>
      </c>
      <c r="C295" s="15" t="str">
        <f t="shared" si="13"/>
        <v>František</v>
      </c>
      <c r="D295" s="15" t="str">
        <f t="shared" si="14"/>
        <v>Štutika</v>
      </c>
    </row>
    <row r="296" spans="1:4" ht="15.75">
      <c r="A296" s="15" t="s">
        <v>365</v>
      </c>
      <c r="B296" s="15">
        <f t="shared" si="12"/>
        <v>6</v>
      </c>
      <c r="C296" s="15" t="str">
        <f t="shared" si="13"/>
        <v>Pavol</v>
      </c>
      <c r="D296" s="15" t="str">
        <f t="shared" si="14"/>
        <v>Čižmár</v>
      </c>
    </row>
    <row r="297" spans="1:4" ht="15.75">
      <c r="A297" s="15" t="s">
        <v>366</v>
      </c>
      <c r="B297" s="15">
        <f t="shared" si="12"/>
        <v>7</v>
      </c>
      <c r="C297" s="15" t="str">
        <f t="shared" si="13"/>
        <v>Martin</v>
      </c>
      <c r="D297" s="15" t="str">
        <f t="shared" si="14"/>
        <v>Gerboc</v>
      </c>
    </row>
    <row r="298" spans="1:4" ht="15.75">
      <c r="A298" s="15" t="s">
        <v>367</v>
      </c>
      <c r="B298" s="15">
        <f t="shared" si="12"/>
        <v>9</v>
      </c>
      <c r="C298" s="15" t="str">
        <f t="shared" si="13"/>
        <v>Katarína</v>
      </c>
      <c r="D298" s="15" t="str">
        <f t="shared" si="14"/>
        <v>Haragaľová</v>
      </c>
    </row>
    <row r="299" spans="1:4" ht="15.75">
      <c r="A299" s="15" t="s">
        <v>368</v>
      </c>
      <c r="B299" s="15">
        <f t="shared" si="12"/>
        <v>8</v>
      </c>
      <c r="C299" s="15" t="str">
        <f t="shared" si="13"/>
        <v>Mikuláš</v>
      </c>
      <c r="D299" s="15" t="str">
        <f t="shared" si="14"/>
        <v>Hirka</v>
      </c>
    </row>
    <row r="300" spans="1:4" ht="15.75">
      <c r="A300" s="15" t="s">
        <v>211</v>
      </c>
      <c r="B300" s="15">
        <f t="shared" si="12"/>
        <v>7</v>
      </c>
      <c r="C300" s="15" t="str">
        <f t="shared" si="13"/>
        <v>Marián</v>
      </c>
      <c r="D300" s="15" t="str">
        <f t="shared" si="14"/>
        <v>Kovaľ</v>
      </c>
    </row>
    <row r="301" spans="1:4" ht="15.75">
      <c r="A301" s="15" t="s">
        <v>369</v>
      </c>
      <c r="B301" s="15">
        <f t="shared" si="12"/>
        <v>6</v>
      </c>
      <c r="C301" s="15" t="str">
        <f t="shared" si="13"/>
        <v>Peter</v>
      </c>
      <c r="D301" s="15" t="str">
        <f t="shared" si="14"/>
        <v>Krupa</v>
      </c>
    </row>
    <row r="302" spans="1:4" ht="15.75">
      <c r="A302" s="15" t="s">
        <v>370</v>
      </c>
      <c r="B302" s="15">
        <f t="shared" si="12"/>
        <v>10</v>
      </c>
      <c r="C302" s="15" t="str">
        <f t="shared" si="13"/>
        <v>Miroslava</v>
      </c>
      <c r="D302" s="15" t="str">
        <f t="shared" si="14"/>
        <v>Krupová</v>
      </c>
    </row>
    <row r="303" spans="1:4" ht="15.75">
      <c r="A303" s="15" t="s">
        <v>371</v>
      </c>
      <c r="B303" s="15">
        <f t="shared" si="12"/>
        <v>6</v>
      </c>
      <c r="C303" s="15" t="str">
        <f t="shared" si="13"/>
        <v>Marek</v>
      </c>
      <c r="D303" s="15" t="str">
        <f t="shared" si="14"/>
        <v>Kulík</v>
      </c>
    </row>
    <row r="304" spans="1:4" ht="15.75">
      <c r="A304" s="15" t="s">
        <v>372</v>
      </c>
      <c r="B304" s="15">
        <f t="shared" si="12"/>
        <v>6</v>
      </c>
      <c r="C304" s="15" t="str">
        <f t="shared" si="13"/>
        <v>Matej</v>
      </c>
      <c r="D304" s="15" t="str">
        <f t="shared" si="14"/>
        <v>Lapšanský</v>
      </c>
    </row>
    <row r="305" spans="1:4" ht="15.75">
      <c r="A305" s="15" t="s">
        <v>373</v>
      </c>
      <c r="B305" s="15">
        <f t="shared" si="12"/>
        <v>6</v>
      </c>
      <c r="C305" s="15" t="str">
        <f t="shared" si="13"/>
        <v>Lukáš</v>
      </c>
      <c r="D305" s="15" t="str">
        <f t="shared" si="14"/>
        <v>Luco</v>
      </c>
    </row>
    <row r="306" spans="1:4" ht="15.75">
      <c r="A306" s="15" t="s">
        <v>374</v>
      </c>
      <c r="B306" s="15">
        <f t="shared" si="12"/>
        <v>6</v>
      </c>
      <c r="C306" s="15" t="str">
        <f t="shared" si="13"/>
        <v>Jozef</v>
      </c>
      <c r="D306" s="15" t="str">
        <f t="shared" si="14"/>
        <v>Lupkovič</v>
      </c>
    </row>
    <row r="307" spans="1:4" ht="15.75">
      <c r="A307" s="15" t="s">
        <v>375</v>
      </c>
      <c r="B307" s="15">
        <f t="shared" si="12"/>
        <v>6</v>
      </c>
      <c r="C307" s="15" t="str">
        <f t="shared" si="13"/>
        <v>Anton</v>
      </c>
      <c r="D307" s="15" t="str">
        <f t="shared" si="14"/>
        <v>Marinič</v>
      </c>
    </row>
    <row r="308" spans="1:4" ht="15.75">
      <c r="A308" s="15" t="s">
        <v>376</v>
      </c>
      <c r="B308" s="15">
        <f t="shared" si="12"/>
        <v>7</v>
      </c>
      <c r="C308" s="15" t="str">
        <f t="shared" si="13"/>
        <v>Martin</v>
      </c>
      <c r="D308" s="15" t="str">
        <f t="shared" si="14"/>
        <v>Medveď</v>
      </c>
    </row>
    <row r="309" spans="1:4" ht="15.75">
      <c r="A309" s="15" t="s">
        <v>377</v>
      </c>
      <c r="B309" s="15">
        <f t="shared" si="12"/>
        <v>4</v>
      </c>
      <c r="C309" s="15" t="str">
        <f t="shared" si="13"/>
        <v>Ján</v>
      </c>
      <c r="D309" s="15" t="str">
        <f t="shared" si="14"/>
        <v>Morťaník</v>
      </c>
    </row>
    <row r="310" spans="1:4" ht="15.75">
      <c r="A310" s="15" t="s">
        <v>378</v>
      </c>
      <c r="B310" s="15">
        <f t="shared" si="12"/>
        <v>7</v>
      </c>
      <c r="C310" s="15" t="str">
        <f t="shared" si="13"/>
        <v>Martin</v>
      </c>
      <c r="D310" s="15" t="str">
        <f t="shared" si="14"/>
        <v>Opálka</v>
      </c>
    </row>
    <row r="311" spans="1:4" ht="15.75">
      <c r="A311" s="15" t="s">
        <v>379</v>
      </c>
      <c r="B311" s="15">
        <f t="shared" si="12"/>
        <v>7</v>
      </c>
      <c r="C311" s="15" t="str">
        <f t="shared" si="13"/>
        <v>Silvia</v>
      </c>
      <c r="D311" s="15" t="str">
        <f t="shared" si="14"/>
        <v>Páchniková</v>
      </c>
    </row>
    <row r="312" spans="1:4" ht="15.75">
      <c r="A312" s="15" t="s">
        <v>380</v>
      </c>
      <c r="B312" s="15">
        <f t="shared" si="12"/>
        <v>6</v>
      </c>
      <c r="C312" s="15" t="str">
        <f t="shared" si="13"/>
        <v>Mária</v>
      </c>
      <c r="D312" s="15" t="str">
        <f t="shared" si="14"/>
        <v>Rutrichová</v>
      </c>
    </row>
    <row r="313" spans="1:4" ht="15.75">
      <c r="A313" s="15" t="s">
        <v>381</v>
      </c>
      <c r="B313" s="15">
        <f t="shared" si="12"/>
        <v>10</v>
      </c>
      <c r="C313" s="15" t="str">
        <f t="shared" si="13"/>
        <v>Miroslava</v>
      </c>
      <c r="D313" s="15" t="str">
        <f t="shared" si="14"/>
        <v>Sopkaničová</v>
      </c>
    </row>
    <row r="314" spans="1:4" ht="15.75">
      <c r="A314" s="15" t="s">
        <v>382</v>
      </c>
      <c r="B314" s="15">
        <f t="shared" si="12"/>
        <v>7</v>
      </c>
      <c r="C314" s="15" t="str">
        <f t="shared" si="13"/>
        <v>Monika</v>
      </c>
      <c r="D314" s="15" t="str">
        <f t="shared" si="14"/>
        <v>Šantová</v>
      </c>
    </row>
    <row r="315" spans="1:4" ht="15.75">
      <c r="A315" s="15" t="s">
        <v>383</v>
      </c>
      <c r="B315" s="15">
        <f t="shared" si="12"/>
        <v>6</v>
      </c>
      <c r="C315" s="15" t="str">
        <f t="shared" si="13"/>
        <v>Tomáš</v>
      </c>
      <c r="D315" s="15" t="str">
        <f t="shared" si="14"/>
        <v>Coranič</v>
      </c>
    </row>
    <row r="316" spans="1:4" ht="15.75">
      <c r="A316" s="15" t="s">
        <v>384</v>
      </c>
      <c r="B316" s="15">
        <f t="shared" si="12"/>
        <v>9</v>
      </c>
      <c r="C316" s="15" t="str">
        <f t="shared" si="13"/>
        <v>Miroslav</v>
      </c>
      <c r="D316" s="15" t="str">
        <f t="shared" si="14"/>
        <v>Dragan</v>
      </c>
    </row>
    <row r="317" spans="1:4" ht="15.75">
      <c r="A317" s="15" t="s">
        <v>385</v>
      </c>
      <c r="B317" s="15">
        <f t="shared" si="12"/>
        <v>6</v>
      </c>
      <c r="C317" s="15" t="str">
        <f t="shared" si="13"/>
        <v>Milan</v>
      </c>
      <c r="D317" s="15" t="str">
        <f t="shared" si="14"/>
        <v>Ferko</v>
      </c>
    </row>
    <row r="318" spans="1:4" ht="15.75">
      <c r="A318" s="15" t="s">
        <v>386</v>
      </c>
      <c r="B318" s="15">
        <f t="shared" si="12"/>
        <v>7</v>
      </c>
      <c r="C318" s="15" t="str">
        <f t="shared" si="13"/>
        <v>Zuzana</v>
      </c>
      <c r="D318" s="15" t="str">
        <f t="shared" si="14"/>
        <v>Gerbocová</v>
      </c>
    </row>
    <row r="319" spans="1:4" ht="15.75">
      <c r="A319" s="15" t="s">
        <v>387</v>
      </c>
      <c r="B319" s="15">
        <f t="shared" si="12"/>
        <v>9</v>
      </c>
      <c r="C319" s="15" t="str">
        <f t="shared" si="13"/>
        <v>Miroslav</v>
      </c>
      <c r="D319" s="15" t="str">
        <f t="shared" si="14"/>
        <v>Gonczy</v>
      </c>
    </row>
    <row r="320" spans="1:4" ht="15.75">
      <c r="A320" s="15" t="s">
        <v>388</v>
      </c>
      <c r="B320" s="15">
        <f t="shared" si="12"/>
        <v>6</v>
      </c>
      <c r="C320" s="15" t="str">
        <f t="shared" si="13"/>
        <v>Milan</v>
      </c>
      <c r="D320" s="15" t="str">
        <f t="shared" si="14"/>
        <v>Guzej</v>
      </c>
    </row>
    <row r="321" spans="1:4" ht="15.75">
      <c r="A321" s="15" t="s">
        <v>346</v>
      </c>
      <c r="B321" s="15">
        <f t="shared" si="12"/>
        <v>6</v>
      </c>
      <c r="C321" s="15" t="str">
        <f t="shared" si="13"/>
        <v>Milan</v>
      </c>
      <c r="D321" s="15" t="str">
        <f t="shared" si="14"/>
        <v>Haburaj</v>
      </c>
    </row>
    <row r="322" spans="1:4" ht="15.75">
      <c r="A322" s="15" t="s">
        <v>389</v>
      </c>
      <c r="B322" s="15">
        <f t="shared" si="12"/>
        <v>6</v>
      </c>
      <c r="C322" s="15" t="str">
        <f t="shared" si="13"/>
        <v>Milan</v>
      </c>
      <c r="D322" s="15" t="str">
        <f t="shared" si="14"/>
        <v>Harmanoš</v>
      </c>
    </row>
    <row r="323" spans="1:4" ht="15.75">
      <c r="A323" s="15" t="s">
        <v>390</v>
      </c>
      <c r="B323" s="15">
        <f t="shared" si="12"/>
        <v>7</v>
      </c>
      <c r="C323" s="15" t="str">
        <f t="shared" si="13"/>
        <v>Michal</v>
      </c>
      <c r="D323" s="15" t="str">
        <f t="shared" si="14"/>
        <v>Hodovanec</v>
      </c>
    </row>
    <row r="324" spans="1:4" ht="15.75">
      <c r="A324" s="15" t="s">
        <v>391</v>
      </c>
      <c r="B324" s="15">
        <f t="shared" si="12"/>
        <v>6</v>
      </c>
      <c r="C324" s="15" t="str">
        <f t="shared" si="13"/>
        <v>Matúš</v>
      </c>
      <c r="D324" s="15" t="str">
        <f t="shared" si="14"/>
        <v>Holp</v>
      </c>
    </row>
    <row r="325" spans="1:4" ht="15.75">
      <c r="A325" s="15" t="s">
        <v>392</v>
      </c>
      <c r="B325" s="15">
        <f t="shared" si="12"/>
        <v>7</v>
      </c>
      <c r="C325" s="15" t="str">
        <f t="shared" si="13"/>
        <v>Martin</v>
      </c>
      <c r="D325" s="15" t="str">
        <f t="shared" si="14"/>
        <v>Chvostáľ</v>
      </c>
    </row>
    <row r="326" spans="1:4" ht="15.75">
      <c r="A326" s="15" t="s">
        <v>393</v>
      </c>
      <c r="B326" s="15">
        <f t="shared" ref="B326:B389" si="15">FIND(" ",A326)</f>
        <v>6</v>
      </c>
      <c r="C326" s="15" t="str">
        <f t="shared" ref="C326:C389" si="16">LEFT(A326,B326-1)</f>
        <v>Jozef</v>
      </c>
      <c r="D326" s="15" t="str">
        <f t="shared" ref="D326:D389" si="17">RIGHT(A326,LEN(A326)-B326)</f>
        <v>Mažerik</v>
      </c>
    </row>
    <row r="327" spans="1:4" ht="15.75">
      <c r="A327" s="15" t="s">
        <v>394</v>
      </c>
      <c r="B327" s="15">
        <f t="shared" si="15"/>
        <v>7</v>
      </c>
      <c r="C327" s="15" t="str">
        <f t="shared" si="16"/>
        <v>Renáta</v>
      </c>
      <c r="D327" s="15" t="str">
        <f t="shared" si="17"/>
        <v>Pacolová</v>
      </c>
    </row>
    <row r="328" spans="1:4" ht="15.75">
      <c r="A328" s="15" t="s">
        <v>395</v>
      </c>
      <c r="B328" s="15">
        <f t="shared" si="15"/>
        <v>9</v>
      </c>
      <c r="C328" s="15" t="str">
        <f t="shared" si="16"/>
        <v>Katarína</v>
      </c>
      <c r="D328" s="15" t="str">
        <f t="shared" si="17"/>
        <v>Piliarová</v>
      </c>
    </row>
    <row r="329" spans="1:4" ht="15.75">
      <c r="A329" s="15" t="s">
        <v>396</v>
      </c>
      <c r="B329" s="15">
        <f t="shared" si="15"/>
        <v>6</v>
      </c>
      <c r="C329" s="15" t="str">
        <f t="shared" si="16"/>
        <v>Peter</v>
      </c>
      <c r="D329" s="15" t="str">
        <f t="shared" si="17"/>
        <v>Bocko</v>
      </c>
    </row>
    <row r="330" spans="1:4" ht="15.75">
      <c r="A330" s="15" t="s">
        <v>397</v>
      </c>
      <c r="B330" s="15">
        <f t="shared" si="15"/>
        <v>6</v>
      </c>
      <c r="C330" s="15" t="str">
        <f t="shared" si="16"/>
        <v>Peter</v>
      </c>
      <c r="D330" s="15" t="str">
        <f t="shared" si="17"/>
        <v>Brecka</v>
      </c>
    </row>
    <row r="331" spans="1:4" ht="15.75">
      <c r="A331" s="15" t="s">
        <v>398</v>
      </c>
      <c r="B331" s="15">
        <f t="shared" si="15"/>
        <v>7</v>
      </c>
      <c r="C331" s="15" t="str">
        <f t="shared" si="16"/>
        <v>Patrik</v>
      </c>
      <c r="D331" s="15" t="str">
        <f t="shared" si="17"/>
        <v>Čornanin</v>
      </c>
    </row>
    <row r="332" spans="1:4" ht="15.75">
      <c r="A332" s="15" t="s">
        <v>399</v>
      </c>
      <c r="B332" s="15">
        <f t="shared" si="15"/>
        <v>6</v>
      </c>
      <c r="C332" s="15" t="str">
        <f t="shared" si="16"/>
        <v>Dušan</v>
      </c>
      <c r="D332" s="15" t="str">
        <f t="shared" si="17"/>
        <v>Dinič</v>
      </c>
    </row>
    <row r="333" spans="1:4" ht="15.75">
      <c r="A333" s="15" t="s">
        <v>400</v>
      </c>
      <c r="B333" s="15">
        <f t="shared" si="15"/>
        <v>6</v>
      </c>
      <c r="C333" s="15" t="str">
        <f t="shared" si="16"/>
        <v>Marek</v>
      </c>
      <c r="D333" s="15" t="str">
        <f t="shared" si="17"/>
        <v>Fedorko</v>
      </c>
    </row>
    <row r="334" spans="1:4" ht="15.75">
      <c r="A334" s="15" t="s">
        <v>401</v>
      </c>
      <c r="B334" s="15">
        <f t="shared" si="15"/>
        <v>7</v>
      </c>
      <c r="C334" s="15" t="str">
        <f t="shared" si="16"/>
        <v>Andrej</v>
      </c>
      <c r="D334" s="15" t="str">
        <f t="shared" si="17"/>
        <v>Gaľa</v>
      </c>
    </row>
    <row r="335" spans="1:4" ht="15.75">
      <c r="A335" s="15" t="s">
        <v>402</v>
      </c>
      <c r="B335" s="15">
        <f t="shared" si="15"/>
        <v>6</v>
      </c>
      <c r="C335" s="15" t="str">
        <f t="shared" si="16"/>
        <v>Milan</v>
      </c>
      <c r="D335" s="15" t="str">
        <f t="shared" si="17"/>
        <v>Gerboc</v>
      </c>
    </row>
    <row r="336" spans="1:4" ht="15.75">
      <c r="A336" s="15" t="s">
        <v>403</v>
      </c>
      <c r="B336" s="15">
        <f t="shared" si="15"/>
        <v>7</v>
      </c>
      <c r="C336" s="15" t="str">
        <f t="shared" si="16"/>
        <v>Silvia</v>
      </c>
      <c r="D336" s="15" t="str">
        <f t="shared" si="17"/>
        <v>Harviliková</v>
      </c>
    </row>
    <row r="337" spans="1:4" ht="15.75">
      <c r="A337" s="15" t="s">
        <v>404</v>
      </c>
      <c r="B337" s="15">
        <f t="shared" si="15"/>
        <v>7</v>
      </c>
      <c r="C337" s="15" t="str">
        <f t="shared" si="16"/>
        <v>Nataša</v>
      </c>
      <c r="D337" s="15" t="str">
        <f t="shared" si="17"/>
        <v>Hrinová</v>
      </c>
    </row>
    <row r="338" spans="1:4" ht="15.75">
      <c r="A338" s="15" t="s">
        <v>405</v>
      </c>
      <c r="B338" s="15">
        <f t="shared" si="15"/>
        <v>6</v>
      </c>
      <c r="C338" s="15" t="str">
        <f t="shared" si="16"/>
        <v>Matúš</v>
      </c>
      <c r="D338" s="15" t="str">
        <f t="shared" si="17"/>
        <v>Hulmík</v>
      </c>
    </row>
    <row r="339" spans="1:4" ht="15.75">
      <c r="A339" s="15" t="s">
        <v>406</v>
      </c>
      <c r="B339" s="15">
        <f t="shared" si="15"/>
        <v>7</v>
      </c>
      <c r="C339" s="15" t="str">
        <f t="shared" si="16"/>
        <v>Martin</v>
      </c>
      <c r="D339" s="15" t="str">
        <f t="shared" si="17"/>
        <v>Chrin</v>
      </c>
    </row>
    <row r="340" spans="1:4" ht="15.75">
      <c r="A340" s="15" t="s">
        <v>407</v>
      </c>
      <c r="B340" s="15">
        <f t="shared" si="15"/>
        <v>7</v>
      </c>
      <c r="C340" s="15" t="str">
        <f t="shared" si="16"/>
        <v>Martin</v>
      </c>
      <c r="D340" s="15" t="str">
        <f t="shared" si="17"/>
        <v>Jablonský</v>
      </c>
    </row>
    <row r="341" spans="1:4" ht="15.75">
      <c r="A341" s="15" t="s">
        <v>408</v>
      </c>
      <c r="B341" s="15">
        <f t="shared" si="15"/>
        <v>8</v>
      </c>
      <c r="C341" s="15" t="str">
        <f t="shared" si="16"/>
        <v>Martina</v>
      </c>
      <c r="D341" s="15" t="str">
        <f t="shared" si="17"/>
        <v>Kelemecová</v>
      </c>
    </row>
    <row r="342" spans="1:4" ht="15.75">
      <c r="A342" s="15" t="s">
        <v>409</v>
      </c>
      <c r="B342" s="15">
        <f t="shared" si="15"/>
        <v>6</v>
      </c>
      <c r="C342" s="15" t="str">
        <f t="shared" si="16"/>
        <v>Marek</v>
      </c>
      <c r="D342" s="15" t="str">
        <f t="shared" si="17"/>
        <v>Kramár</v>
      </c>
    </row>
    <row r="343" spans="1:4" ht="15.75">
      <c r="A343" s="15" t="s">
        <v>410</v>
      </c>
      <c r="B343" s="15">
        <f t="shared" si="15"/>
        <v>6</v>
      </c>
      <c r="C343" s="15" t="str">
        <f t="shared" si="16"/>
        <v>Marek</v>
      </c>
      <c r="D343" s="15" t="str">
        <f t="shared" si="17"/>
        <v>Labanič</v>
      </c>
    </row>
    <row r="344" spans="1:4" ht="15.75">
      <c r="A344" s="15" t="s">
        <v>411</v>
      </c>
      <c r="B344" s="15">
        <f t="shared" si="15"/>
        <v>8</v>
      </c>
      <c r="C344" s="15" t="str">
        <f t="shared" si="16"/>
        <v>Lubomír</v>
      </c>
      <c r="D344" s="15" t="str">
        <f t="shared" si="17"/>
        <v>Mandzák</v>
      </c>
    </row>
    <row r="345" spans="1:4" ht="15.75">
      <c r="A345" s="15" t="s">
        <v>412</v>
      </c>
      <c r="B345" s="15">
        <f t="shared" si="15"/>
        <v>4</v>
      </c>
      <c r="C345" s="15" t="str">
        <f t="shared" si="16"/>
        <v>Ján</v>
      </c>
      <c r="D345" s="15" t="str">
        <f t="shared" si="17"/>
        <v>Novák</v>
      </c>
    </row>
    <row r="346" spans="1:4" ht="15.75">
      <c r="A346" s="15" t="s">
        <v>413</v>
      </c>
      <c r="B346" s="15">
        <f t="shared" si="15"/>
        <v>6</v>
      </c>
      <c r="C346" s="15" t="str">
        <f t="shared" si="16"/>
        <v>Anton</v>
      </c>
      <c r="D346" s="15" t="str">
        <f t="shared" si="17"/>
        <v>Ondika</v>
      </c>
    </row>
    <row r="347" spans="1:4" ht="15.75">
      <c r="A347" s="15" t="s">
        <v>414</v>
      </c>
      <c r="B347" s="15">
        <f t="shared" si="15"/>
        <v>4</v>
      </c>
      <c r="C347" s="15" t="str">
        <f t="shared" si="16"/>
        <v>Ján</v>
      </c>
      <c r="D347" s="15" t="str">
        <f t="shared" si="17"/>
        <v>Oravec</v>
      </c>
    </row>
    <row r="348" spans="1:4" ht="15.75">
      <c r="A348" s="15" t="s">
        <v>415</v>
      </c>
      <c r="B348" s="15">
        <f t="shared" si="15"/>
        <v>4</v>
      </c>
      <c r="C348" s="15" t="str">
        <f t="shared" si="16"/>
        <v>Ján</v>
      </c>
      <c r="D348" s="15" t="str">
        <f t="shared" si="17"/>
        <v>Papp</v>
      </c>
    </row>
    <row r="349" spans="1:4" ht="15.75">
      <c r="A349" s="15" t="s">
        <v>279</v>
      </c>
      <c r="B349" s="15">
        <f t="shared" si="15"/>
        <v>9</v>
      </c>
      <c r="C349" s="15" t="str">
        <f t="shared" si="16"/>
        <v>Katarína</v>
      </c>
      <c r="D349" s="15" t="str">
        <f t="shared" si="17"/>
        <v>Pčolová</v>
      </c>
    </row>
    <row r="350" spans="1:4" ht="15.75">
      <c r="A350" s="15" t="s">
        <v>416</v>
      </c>
      <c r="B350" s="15">
        <f t="shared" si="15"/>
        <v>5</v>
      </c>
      <c r="C350" s="15" t="str">
        <f t="shared" si="16"/>
        <v>Ivan</v>
      </c>
      <c r="D350" s="15" t="str">
        <f t="shared" si="17"/>
        <v>Pitlanič</v>
      </c>
    </row>
    <row r="351" spans="1:4" ht="15.75">
      <c r="A351" s="15" t="s">
        <v>417</v>
      </c>
      <c r="B351" s="15">
        <f t="shared" si="15"/>
        <v>7</v>
      </c>
      <c r="C351" s="15" t="str">
        <f t="shared" si="16"/>
        <v>Martin</v>
      </c>
      <c r="D351" s="15" t="str">
        <f t="shared" si="17"/>
        <v>Burik</v>
      </c>
    </row>
    <row r="352" spans="1:4" ht="15.75">
      <c r="A352" s="15" t="s">
        <v>418</v>
      </c>
      <c r="B352" s="15">
        <f t="shared" si="15"/>
        <v>7</v>
      </c>
      <c r="C352" s="15" t="str">
        <f t="shared" si="16"/>
        <v>Ondrej</v>
      </c>
      <c r="D352" s="15" t="str">
        <f t="shared" si="17"/>
        <v>Demčák</v>
      </c>
    </row>
    <row r="353" spans="1:4" ht="15.75">
      <c r="A353" s="15" t="s">
        <v>419</v>
      </c>
      <c r="B353" s="15">
        <f t="shared" si="15"/>
        <v>9</v>
      </c>
      <c r="C353" s="15" t="str">
        <f t="shared" si="16"/>
        <v>Miroslav</v>
      </c>
      <c r="D353" s="15" t="str">
        <f t="shared" si="17"/>
        <v>Dinič</v>
      </c>
    </row>
    <row r="354" spans="1:4" ht="15.75">
      <c r="A354" s="15" t="s">
        <v>420</v>
      </c>
      <c r="B354" s="15">
        <f t="shared" si="15"/>
        <v>6</v>
      </c>
      <c r="C354" s="15" t="str">
        <f t="shared" si="16"/>
        <v>Milan</v>
      </c>
      <c r="D354" s="15" t="str">
        <f t="shared" si="17"/>
        <v>Feltovič</v>
      </c>
    </row>
    <row r="355" spans="1:4" ht="15.75">
      <c r="A355" s="15" t="s">
        <v>421</v>
      </c>
      <c r="B355" s="15">
        <f t="shared" si="15"/>
        <v>6</v>
      </c>
      <c r="C355" s="15" t="str">
        <f t="shared" si="16"/>
        <v>Viera</v>
      </c>
      <c r="D355" s="15" t="str">
        <f t="shared" si="17"/>
        <v>Halamková</v>
      </c>
    </row>
    <row r="356" spans="1:4" ht="15.75">
      <c r="A356" s="15" t="s">
        <v>422</v>
      </c>
      <c r="B356" s="15">
        <f t="shared" si="15"/>
        <v>6</v>
      </c>
      <c r="C356" s="15" t="str">
        <f t="shared" si="16"/>
        <v>Petra</v>
      </c>
      <c r="D356" s="15" t="str">
        <f t="shared" si="17"/>
        <v>Harakaľová</v>
      </c>
    </row>
    <row r="357" spans="1:4" ht="15.75">
      <c r="A357" s="15" t="s">
        <v>423</v>
      </c>
      <c r="B357" s="15">
        <f t="shared" si="15"/>
        <v>5</v>
      </c>
      <c r="C357" s="15" t="str">
        <f t="shared" si="16"/>
        <v>Nora</v>
      </c>
      <c r="D357" s="15" t="str">
        <f t="shared" si="17"/>
        <v>Harvanová</v>
      </c>
    </row>
    <row r="358" spans="1:4" ht="15.75">
      <c r="A358" s="15" t="s">
        <v>424</v>
      </c>
      <c r="B358" s="15">
        <f t="shared" si="15"/>
        <v>7</v>
      </c>
      <c r="C358" s="15" t="str">
        <f t="shared" si="16"/>
        <v>Milada</v>
      </c>
      <c r="D358" s="15" t="str">
        <f t="shared" si="17"/>
        <v>Hucová</v>
      </c>
    </row>
    <row r="359" spans="1:4" ht="15.75">
      <c r="A359" s="15" t="s">
        <v>425</v>
      </c>
      <c r="B359" s="15">
        <f t="shared" si="15"/>
        <v>9</v>
      </c>
      <c r="C359" s="15" t="str">
        <f t="shared" si="16"/>
        <v>Michaela</v>
      </c>
      <c r="D359" s="15" t="str">
        <f t="shared" si="17"/>
        <v>Hulajová</v>
      </c>
    </row>
    <row r="360" spans="1:4" ht="15.75">
      <c r="A360" s="15" t="s">
        <v>426</v>
      </c>
      <c r="B360" s="15">
        <f t="shared" si="15"/>
        <v>6</v>
      </c>
      <c r="C360" s="15" t="str">
        <f t="shared" si="16"/>
        <v>Matej</v>
      </c>
      <c r="D360" s="15" t="str">
        <f t="shared" si="17"/>
        <v>Husnaj</v>
      </c>
    </row>
    <row r="361" spans="1:4" ht="15.75">
      <c r="A361" s="15" t="s">
        <v>407</v>
      </c>
      <c r="B361" s="15">
        <f t="shared" si="15"/>
        <v>7</v>
      </c>
      <c r="C361" s="15" t="str">
        <f t="shared" si="16"/>
        <v>Martin</v>
      </c>
      <c r="D361" s="15" t="str">
        <f t="shared" si="17"/>
        <v>Jablonský</v>
      </c>
    </row>
    <row r="362" spans="1:4" ht="15.75">
      <c r="A362" s="15" t="s">
        <v>427</v>
      </c>
      <c r="B362" s="15">
        <f t="shared" si="15"/>
        <v>7</v>
      </c>
      <c r="C362" s="15" t="str">
        <f t="shared" si="16"/>
        <v>Marián</v>
      </c>
      <c r="D362" s="15" t="str">
        <f t="shared" si="17"/>
        <v>Kapko</v>
      </c>
    </row>
    <row r="363" spans="1:4" ht="15.75">
      <c r="A363" s="15" t="s">
        <v>428</v>
      </c>
      <c r="B363" s="15">
        <f t="shared" si="15"/>
        <v>7</v>
      </c>
      <c r="C363" s="15" t="str">
        <f t="shared" si="16"/>
        <v>Milena</v>
      </c>
      <c r="D363" s="15" t="str">
        <f t="shared" si="17"/>
        <v>Karabinčíková</v>
      </c>
    </row>
    <row r="364" spans="1:4" ht="15.75">
      <c r="A364" s="15" t="s">
        <v>429</v>
      </c>
      <c r="B364" s="15">
        <f t="shared" si="15"/>
        <v>6</v>
      </c>
      <c r="C364" s="15" t="str">
        <f t="shared" si="16"/>
        <v>Juraj</v>
      </c>
      <c r="D364" s="15" t="str">
        <f t="shared" si="17"/>
        <v>Kočan</v>
      </c>
    </row>
    <row r="365" spans="1:4" ht="15.75">
      <c r="A365" s="15" t="s">
        <v>430</v>
      </c>
      <c r="B365" s="15">
        <f t="shared" si="15"/>
        <v>7</v>
      </c>
      <c r="C365" s="15" t="str">
        <f t="shared" si="16"/>
        <v>Marián</v>
      </c>
      <c r="D365" s="15" t="str">
        <f t="shared" si="17"/>
        <v>Kovalčík</v>
      </c>
    </row>
    <row r="366" spans="1:4" ht="15.75">
      <c r="A366" s="15" t="s">
        <v>431</v>
      </c>
      <c r="B366" s="15">
        <f t="shared" si="15"/>
        <v>7</v>
      </c>
      <c r="C366" s="15" t="str">
        <f t="shared" si="16"/>
        <v>Marcel</v>
      </c>
      <c r="D366" s="15" t="str">
        <f t="shared" si="17"/>
        <v>Lojka</v>
      </c>
    </row>
    <row r="367" spans="1:4" ht="15.75">
      <c r="A367" s="15" t="s">
        <v>432</v>
      </c>
      <c r="B367" s="15">
        <f t="shared" si="15"/>
        <v>6</v>
      </c>
      <c r="C367" s="15" t="str">
        <f t="shared" si="16"/>
        <v>Ľuboš</v>
      </c>
      <c r="D367" s="15" t="str">
        <f t="shared" si="17"/>
        <v>Mačička</v>
      </c>
    </row>
    <row r="368" spans="1:4" ht="15.75">
      <c r="A368" s="15" t="s">
        <v>433</v>
      </c>
      <c r="B368" s="15">
        <f t="shared" si="15"/>
        <v>6</v>
      </c>
      <c r="C368" s="15" t="str">
        <f t="shared" si="16"/>
        <v>Pavol</v>
      </c>
      <c r="D368" s="15" t="str">
        <f t="shared" si="17"/>
        <v>Marchevský</v>
      </c>
    </row>
    <row r="369" spans="1:4" ht="15.75">
      <c r="A369" s="15" t="s">
        <v>434</v>
      </c>
      <c r="B369" s="15">
        <f t="shared" si="15"/>
        <v>9</v>
      </c>
      <c r="C369" s="15" t="str">
        <f t="shared" si="16"/>
        <v>Jaroslav</v>
      </c>
      <c r="D369" s="15" t="str">
        <f t="shared" si="17"/>
        <v>Meričko</v>
      </c>
    </row>
    <row r="370" spans="1:4" ht="15.75">
      <c r="A370" s="15" t="s">
        <v>435</v>
      </c>
      <c r="B370" s="15">
        <f t="shared" si="15"/>
        <v>6</v>
      </c>
      <c r="C370" s="15" t="str">
        <f t="shared" si="16"/>
        <v>Boris</v>
      </c>
      <c r="D370" s="15" t="str">
        <f t="shared" si="17"/>
        <v>Michalco</v>
      </c>
    </row>
    <row r="371" spans="1:4" ht="15.75">
      <c r="A371" s="15" t="s">
        <v>436</v>
      </c>
      <c r="B371" s="15">
        <f t="shared" si="15"/>
        <v>6</v>
      </c>
      <c r="C371" s="15" t="str">
        <f t="shared" si="16"/>
        <v>Lucia</v>
      </c>
      <c r="D371" s="15" t="str">
        <f t="shared" si="17"/>
        <v>Minčičová</v>
      </c>
    </row>
    <row r="372" spans="1:4" ht="15.75">
      <c r="A372" s="15" t="s">
        <v>437</v>
      </c>
      <c r="B372" s="15">
        <f t="shared" si="15"/>
        <v>6</v>
      </c>
      <c r="C372" s="15" t="str">
        <f t="shared" si="16"/>
        <v>Lenka</v>
      </c>
      <c r="D372" s="15" t="str">
        <f t="shared" si="17"/>
        <v>Mochnáčová</v>
      </c>
    </row>
    <row r="373" spans="1:4" ht="15.75">
      <c r="A373" s="15" t="s">
        <v>438</v>
      </c>
      <c r="B373" s="15">
        <f t="shared" si="15"/>
        <v>7</v>
      </c>
      <c r="C373" s="15" t="str">
        <f t="shared" si="16"/>
        <v>Róbert</v>
      </c>
      <c r="D373" s="15" t="str">
        <f t="shared" si="17"/>
        <v>Sirka</v>
      </c>
    </row>
    <row r="374" spans="1:4" ht="15.75">
      <c r="A374" s="15" t="s">
        <v>439</v>
      </c>
      <c r="B374" s="15">
        <f t="shared" si="15"/>
        <v>5</v>
      </c>
      <c r="C374" s="15" t="str">
        <f t="shared" si="16"/>
        <v>Jana</v>
      </c>
      <c r="D374" s="15" t="str">
        <f t="shared" si="17"/>
        <v>Starcová</v>
      </c>
    </row>
    <row r="375" spans="1:4" ht="15.75">
      <c r="A375" s="15" t="s">
        <v>440</v>
      </c>
      <c r="B375" s="15">
        <f t="shared" si="15"/>
        <v>6</v>
      </c>
      <c r="C375" s="15" t="str">
        <f t="shared" si="16"/>
        <v>Peter</v>
      </c>
      <c r="D375" s="15" t="str">
        <f t="shared" si="17"/>
        <v>Bunga</v>
      </c>
    </row>
    <row r="376" spans="1:4" ht="15.75">
      <c r="A376" s="15" t="s">
        <v>402</v>
      </c>
      <c r="B376" s="15">
        <f t="shared" si="15"/>
        <v>6</v>
      </c>
      <c r="C376" s="15" t="str">
        <f t="shared" si="16"/>
        <v>Milan</v>
      </c>
      <c r="D376" s="15" t="str">
        <f t="shared" si="17"/>
        <v>Gerboc</v>
      </c>
    </row>
    <row r="377" spans="1:4" ht="15.75">
      <c r="A377" s="15" t="s">
        <v>386</v>
      </c>
      <c r="B377" s="15">
        <f t="shared" si="15"/>
        <v>7</v>
      </c>
      <c r="C377" s="15" t="str">
        <f t="shared" si="16"/>
        <v>Zuzana</v>
      </c>
      <c r="D377" s="15" t="str">
        <f t="shared" si="17"/>
        <v>Gerbocová</v>
      </c>
    </row>
    <row r="378" spans="1:4" ht="15.75">
      <c r="A378" s="15" t="s">
        <v>441</v>
      </c>
      <c r="B378" s="15">
        <f t="shared" si="15"/>
        <v>7</v>
      </c>
      <c r="C378" s="15" t="str">
        <f t="shared" si="16"/>
        <v>Zuzana</v>
      </c>
      <c r="D378" s="15" t="str">
        <f t="shared" si="17"/>
        <v>Gnipová</v>
      </c>
    </row>
    <row r="379" spans="1:4" ht="15.75">
      <c r="A379" s="15" t="s">
        <v>442</v>
      </c>
      <c r="B379" s="15">
        <f t="shared" si="15"/>
        <v>6</v>
      </c>
      <c r="C379" s="15" t="str">
        <f t="shared" si="16"/>
        <v>Matúš</v>
      </c>
      <c r="D379" s="15" t="str">
        <f t="shared" si="17"/>
        <v>Hubner</v>
      </c>
    </row>
    <row r="380" spans="1:4" ht="15.75">
      <c r="A380" s="15" t="s">
        <v>443</v>
      </c>
      <c r="B380" s="15">
        <f t="shared" si="15"/>
        <v>7</v>
      </c>
      <c r="C380" s="15" t="str">
        <f t="shared" si="16"/>
        <v>Martin</v>
      </c>
      <c r="D380" s="15" t="str">
        <f t="shared" si="17"/>
        <v>Jankaj</v>
      </c>
    </row>
    <row r="381" spans="1:4" ht="15.75">
      <c r="A381" s="15" t="s">
        <v>444</v>
      </c>
      <c r="B381" s="15">
        <f t="shared" si="15"/>
        <v>6</v>
      </c>
      <c r="C381" s="15" t="str">
        <f t="shared" si="16"/>
        <v>Tomáš</v>
      </c>
      <c r="D381" s="15" t="str">
        <f t="shared" si="17"/>
        <v>Janovský</v>
      </c>
    </row>
    <row r="382" spans="1:4" ht="15.75">
      <c r="A382" s="15" t="s">
        <v>445</v>
      </c>
      <c r="B382" s="15">
        <f t="shared" si="15"/>
        <v>7</v>
      </c>
      <c r="C382" s="15" t="str">
        <f t="shared" si="16"/>
        <v>Marián</v>
      </c>
      <c r="D382" s="15" t="str">
        <f t="shared" si="17"/>
        <v>Jún</v>
      </c>
    </row>
    <row r="383" spans="1:4" ht="15.75">
      <c r="A383" s="15" t="s">
        <v>446</v>
      </c>
      <c r="B383" s="15">
        <f t="shared" si="15"/>
        <v>7</v>
      </c>
      <c r="C383" s="15" t="str">
        <f t="shared" si="16"/>
        <v>Marián</v>
      </c>
      <c r="D383" s="15" t="str">
        <f t="shared" si="17"/>
        <v>Kepič</v>
      </c>
    </row>
    <row r="384" spans="1:4" ht="15.75">
      <c r="A384" s="15" t="s">
        <v>447</v>
      </c>
      <c r="B384" s="15">
        <f t="shared" si="15"/>
        <v>9</v>
      </c>
      <c r="C384" s="15" t="str">
        <f t="shared" si="16"/>
        <v>Michaela</v>
      </c>
      <c r="D384" s="15" t="str">
        <f t="shared" si="17"/>
        <v>Kerekaničová</v>
      </c>
    </row>
    <row r="385" spans="1:4" ht="15.75">
      <c r="A385" s="15" t="s">
        <v>448</v>
      </c>
      <c r="B385" s="15">
        <f t="shared" si="15"/>
        <v>6</v>
      </c>
      <c r="C385" s="15" t="str">
        <f t="shared" si="16"/>
        <v>Marek</v>
      </c>
      <c r="D385" s="15" t="str">
        <f t="shared" si="17"/>
        <v>Krupa</v>
      </c>
    </row>
    <row r="386" spans="1:4" ht="15.75">
      <c r="A386" s="15" t="s">
        <v>449</v>
      </c>
      <c r="B386" s="15">
        <f t="shared" si="15"/>
        <v>5</v>
      </c>
      <c r="C386" s="15" t="str">
        <f t="shared" si="16"/>
        <v>Erik</v>
      </c>
      <c r="D386" s="15" t="str">
        <f t="shared" si="17"/>
        <v>Ľonc</v>
      </c>
    </row>
    <row r="387" spans="1:4" ht="15.75">
      <c r="A387" s="15" t="s">
        <v>450</v>
      </c>
      <c r="B387" s="15">
        <f t="shared" si="15"/>
        <v>6</v>
      </c>
      <c r="C387" s="15" t="str">
        <f t="shared" si="16"/>
        <v>Lucia</v>
      </c>
      <c r="D387" s="15" t="str">
        <f t="shared" si="17"/>
        <v>Maliničová</v>
      </c>
    </row>
    <row r="388" spans="1:4" ht="15.75">
      <c r="A388" s="15" t="s">
        <v>451</v>
      </c>
      <c r="B388" s="15">
        <f t="shared" si="15"/>
        <v>9</v>
      </c>
      <c r="C388" s="15" t="str">
        <f t="shared" si="16"/>
        <v>Jaroslav</v>
      </c>
      <c r="D388" s="15" t="str">
        <f t="shared" si="17"/>
        <v>Michalenko</v>
      </c>
    </row>
    <row r="389" spans="1:4" ht="15.75">
      <c r="A389" s="15" t="s">
        <v>452</v>
      </c>
      <c r="B389" s="15">
        <f t="shared" si="15"/>
        <v>5</v>
      </c>
      <c r="C389" s="15" t="str">
        <f t="shared" si="16"/>
        <v>Ivan</v>
      </c>
      <c r="D389" s="15" t="str">
        <f t="shared" si="17"/>
        <v>Pirič</v>
      </c>
    </row>
    <row r="390" spans="1:4" ht="15.75">
      <c r="A390" s="15" t="s">
        <v>453</v>
      </c>
      <c r="B390" s="15">
        <f t="shared" ref="B390:B453" si="18">FIND(" ",A390)</f>
        <v>6</v>
      </c>
      <c r="C390" s="15" t="str">
        <f t="shared" ref="C390:C453" si="19">LEFT(A390,B390-1)</f>
        <v>Jitka</v>
      </c>
      <c r="D390" s="15" t="str">
        <f t="shared" ref="D390:D453" si="20">RIGHT(A390,LEN(A390)-B390)</f>
        <v>Sejnová</v>
      </c>
    </row>
    <row r="391" spans="1:4" ht="15.75">
      <c r="A391" s="15" t="s">
        <v>454</v>
      </c>
      <c r="B391" s="15">
        <f t="shared" si="18"/>
        <v>5</v>
      </c>
      <c r="C391" s="15" t="str">
        <f t="shared" si="19"/>
        <v>Jana</v>
      </c>
      <c r="D391" s="15" t="str">
        <f t="shared" si="20"/>
        <v>Šepelová</v>
      </c>
    </row>
    <row r="392" spans="1:4" ht="15.75">
      <c r="A392" s="15" t="s">
        <v>455</v>
      </c>
      <c r="B392" s="15">
        <f t="shared" si="18"/>
        <v>6</v>
      </c>
      <c r="C392" s="15" t="str">
        <f t="shared" si="19"/>
        <v>Peter</v>
      </c>
      <c r="D392" s="15" t="str">
        <f t="shared" si="20"/>
        <v>Britan</v>
      </c>
    </row>
    <row r="393" spans="1:4" ht="15.75">
      <c r="A393" s="15" t="s">
        <v>456</v>
      </c>
      <c r="B393" s="15">
        <f t="shared" si="18"/>
        <v>6</v>
      </c>
      <c r="C393" s="15" t="str">
        <f t="shared" si="19"/>
        <v>Pavol</v>
      </c>
      <c r="D393" s="15" t="str">
        <f t="shared" si="20"/>
        <v>Čopík</v>
      </c>
    </row>
    <row r="394" spans="1:4" ht="15.75">
      <c r="A394" s="15" t="s">
        <v>457</v>
      </c>
      <c r="B394" s="15">
        <f t="shared" si="18"/>
        <v>7</v>
      </c>
      <c r="C394" s="15" t="str">
        <f t="shared" si="19"/>
        <v>Patrik</v>
      </c>
      <c r="D394" s="15" t="str">
        <f t="shared" si="20"/>
        <v>Čopík</v>
      </c>
    </row>
    <row r="395" spans="1:4" ht="15.75">
      <c r="A395" s="15" t="s">
        <v>458</v>
      </c>
      <c r="B395" s="15">
        <f t="shared" si="18"/>
        <v>9</v>
      </c>
      <c r="C395" s="15" t="str">
        <f t="shared" si="19"/>
        <v>Miroslav</v>
      </c>
      <c r="D395" s="15" t="str">
        <f t="shared" si="20"/>
        <v>Dostál</v>
      </c>
    </row>
    <row r="396" spans="1:4" ht="15.75">
      <c r="A396" s="15" t="s">
        <v>459</v>
      </c>
      <c r="B396" s="15">
        <f t="shared" si="18"/>
        <v>6</v>
      </c>
      <c r="C396" s="15" t="str">
        <f t="shared" si="19"/>
        <v>Miloš</v>
      </c>
      <c r="D396" s="15" t="str">
        <f t="shared" si="20"/>
        <v>Dura</v>
      </c>
    </row>
    <row r="397" spans="1:4" ht="15.75">
      <c r="A397" s="15" t="s">
        <v>460</v>
      </c>
      <c r="B397" s="15">
        <f t="shared" si="18"/>
        <v>6</v>
      </c>
      <c r="C397" s="15" t="str">
        <f t="shared" si="19"/>
        <v>Mário</v>
      </c>
      <c r="D397" s="15" t="str">
        <f t="shared" si="20"/>
        <v>Dura</v>
      </c>
    </row>
    <row r="398" spans="1:4" ht="15.75">
      <c r="A398" s="15" t="s">
        <v>461</v>
      </c>
      <c r="B398" s="15">
        <f t="shared" si="18"/>
        <v>6</v>
      </c>
      <c r="C398" s="15" t="str">
        <f t="shared" si="19"/>
        <v>Jozef</v>
      </c>
      <c r="D398" s="15" t="str">
        <f t="shared" si="20"/>
        <v>Ganišin</v>
      </c>
    </row>
    <row r="399" spans="1:4" ht="15.75">
      <c r="A399" s="15" t="s">
        <v>441</v>
      </c>
      <c r="B399" s="15">
        <f t="shared" si="18"/>
        <v>7</v>
      </c>
      <c r="C399" s="15" t="str">
        <f t="shared" si="19"/>
        <v>Zuzana</v>
      </c>
      <c r="D399" s="15" t="str">
        <f t="shared" si="20"/>
        <v>Gnipová</v>
      </c>
    </row>
    <row r="400" spans="1:4" ht="15.75">
      <c r="A400" s="15" t="s">
        <v>462</v>
      </c>
      <c r="B400" s="15">
        <f t="shared" si="18"/>
        <v>7</v>
      </c>
      <c r="C400" s="15" t="str">
        <f t="shared" si="19"/>
        <v>Nikola</v>
      </c>
      <c r="D400" s="15" t="str">
        <f t="shared" si="20"/>
        <v>Hišemová</v>
      </c>
    </row>
    <row r="401" spans="1:4" ht="15.75">
      <c r="A401" s="15" t="s">
        <v>463</v>
      </c>
      <c r="B401" s="15">
        <f t="shared" si="18"/>
        <v>7</v>
      </c>
      <c r="C401" s="15" t="str">
        <f t="shared" si="19"/>
        <v>Nataša</v>
      </c>
      <c r="D401" s="15" t="str">
        <f t="shared" si="20"/>
        <v>Hrežiková</v>
      </c>
    </row>
    <row r="402" spans="1:4" ht="15.75">
      <c r="A402" s="15" t="s">
        <v>464</v>
      </c>
      <c r="B402" s="15">
        <f t="shared" si="18"/>
        <v>7</v>
      </c>
      <c r="C402" s="15" t="str">
        <f t="shared" si="19"/>
        <v>Martin</v>
      </c>
      <c r="D402" s="15" t="str">
        <f t="shared" si="20"/>
        <v>Charitun</v>
      </c>
    </row>
    <row r="403" spans="1:4" ht="15.75">
      <c r="A403" s="15" t="s">
        <v>465</v>
      </c>
      <c r="B403" s="15">
        <f t="shared" si="18"/>
        <v>9</v>
      </c>
      <c r="C403" s="15" t="str">
        <f t="shared" si="19"/>
        <v>Michaela</v>
      </c>
      <c r="D403" s="15" t="str">
        <f t="shared" si="20"/>
        <v>Jankajová</v>
      </c>
    </row>
    <row r="404" spans="1:4" ht="15.75">
      <c r="A404" s="15" t="s">
        <v>466</v>
      </c>
      <c r="B404" s="15">
        <f t="shared" si="18"/>
        <v>8</v>
      </c>
      <c r="C404" s="15" t="str">
        <f t="shared" si="19"/>
        <v>Melánia</v>
      </c>
      <c r="D404" s="15" t="str">
        <f t="shared" si="20"/>
        <v>Karaščaková</v>
      </c>
    </row>
    <row r="405" spans="1:4" ht="15.75">
      <c r="A405" s="15" t="s">
        <v>467</v>
      </c>
      <c r="B405" s="15">
        <f t="shared" si="18"/>
        <v>7</v>
      </c>
      <c r="C405" s="15" t="str">
        <f t="shared" si="19"/>
        <v>Marián</v>
      </c>
      <c r="D405" s="15" t="str">
        <f t="shared" si="20"/>
        <v>Kazik</v>
      </c>
    </row>
    <row r="406" spans="1:4" ht="15.75">
      <c r="A406" s="15" t="s">
        <v>468</v>
      </c>
      <c r="B406" s="15">
        <f t="shared" si="18"/>
        <v>6</v>
      </c>
      <c r="C406" s="15" t="str">
        <f t="shared" si="19"/>
        <v>Marek</v>
      </c>
      <c r="D406" s="15" t="str">
        <f t="shared" si="20"/>
        <v>Kurej</v>
      </c>
    </row>
    <row r="407" spans="1:4" ht="15.75">
      <c r="A407" s="15" t="s">
        <v>469</v>
      </c>
      <c r="B407" s="15">
        <f t="shared" si="18"/>
        <v>6</v>
      </c>
      <c r="C407" s="15" t="str">
        <f t="shared" si="19"/>
        <v>Marek</v>
      </c>
      <c r="D407" s="15" t="str">
        <f t="shared" si="20"/>
        <v>Kuruc</v>
      </c>
    </row>
    <row r="408" spans="1:4" ht="15.75">
      <c r="A408" s="15" t="s">
        <v>470</v>
      </c>
      <c r="B408" s="15">
        <f t="shared" si="18"/>
        <v>8</v>
      </c>
      <c r="C408" s="15" t="str">
        <f t="shared" si="19"/>
        <v>Martina</v>
      </c>
      <c r="D408" s="15" t="str">
        <f t="shared" si="20"/>
        <v>Ľaľová</v>
      </c>
    </row>
    <row r="409" spans="1:4" ht="15.75">
      <c r="A409" s="15" t="s">
        <v>471</v>
      </c>
      <c r="B409" s="15">
        <f t="shared" si="18"/>
        <v>6</v>
      </c>
      <c r="C409" s="15" t="str">
        <f t="shared" si="19"/>
        <v>Lukáš</v>
      </c>
      <c r="D409" s="15" t="str">
        <f t="shared" si="20"/>
        <v>Ľonc</v>
      </c>
    </row>
    <row r="410" spans="1:4" ht="15.75">
      <c r="A410" s="15" t="s">
        <v>472</v>
      </c>
      <c r="B410" s="15">
        <f t="shared" si="18"/>
        <v>6</v>
      </c>
      <c r="C410" s="15" t="str">
        <f t="shared" si="19"/>
        <v>Jozef</v>
      </c>
      <c r="D410" s="15" t="str">
        <f t="shared" si="20"/>
        <v>Max</v>
      </c>
    </row>
    <row r="411" spans="1:4" ht="15.75">
      <c r="A411" s="15" t="s">
        <v>473</v>
      </c>
      <c r="B411" s="15">
        <f t="shared" si="18"/>
        <v>10</v>
      </c>
      <c r="C411" s="15" t="str">
        <f t="shared" si="19"/>
        <v>Ľuboslava</v>
      </c>
      <c r="D411" s="15" t="str">
        <f t="shared" si="20"/>
        <v>Miľovčíková</v>
      </c>
    </row>
    <row r="412" spans="1:4" ht="15.75">
      <c r="A412" s="15" t="s">
        <v>474</v>
      </c>
      <c r="B412" s="15">
        <f t="shared" si="18"/>
        <v>9</v>
      </c>
      <c r="C412" s="15" t="str">
        <f t="shared" si="19"/>
        <v>Jaroslav</v>
      </c>
      <c r="D412" s="15" t="str">
        <f t="shared" si="20"/>
        <v>Minčič</v>
      </c>
    </row>
    <row r="413" spans="1:4" ht="15.75">
      <c r="A413" s="15" t="s">
        <v>475</v>
      </c>
      <c r="B413" s="15">
        <f t="shared" si="18"/>
        <v>9</v>
      </c>
      <c r="C413" s="15" t="str">
        <f t="shared" si="19"/>
        <v>Slavomír</v>
      </c>
      <c r="D413" s="15" t="str">
        <f t="shared" si="20"/>
        <v>Novák</v>
      </c>
    </row>
    <row r="414" spans="1:4" ht="15.75">
      <c r="A414" s="15" t="s">
        <v>476</v>
      </c>
      <c r="B414" s="15">
        <f t="shared" si="18"/>
        <v>9</v>
      </c>
      <c r="C414" s="15" t="str">
        <f t="shared" si="19"/>
        <v>Miroslav</v>
      </c>
      <c r="D414" s="15" t="str">
        <f t="shared" si="20"/>
        <v>Orendáč</v>
      </c>
    </row>
    <row r="415" spans="1:4" ht="15.75">
      <c r="A415" s="15" t="s">
        <v>477</v>
      </c>
      <c r="B415" s="15">
        <f t="shared" si="18"/>
        <v>4</v>
      </c>
      <c r="C415" s="15" t="str">
        <f t="shared" si="19"/>
        <v>Ján</v>
      </c>
      <c r="D415" s="15" t="str">
        <f t="shared" si="20"/>
        <v>Pčola</v>
      </c>
    </row>
    <row r="416" spans="1:4" ht="15.75">
      <c r="A416" s="15" t="s">
        <v>478</v>
      </c>
      <c r="B416" s="15">
        <f t="shared" si="18"/>
        <v>4</v>
      </c>
      <c r="C416" s="15" t="str">
        <f t="shared" si="19"/>
        <v>Ján</v>
      </c>
      <c r="D416" s="15" t="str">
        <f t="shared" si="20"/>
        <v>Petriščák</v>
      </c>
    </row>
    <row r="417" spans="1:4" ht="15.75">
      <c r="A417" s="15" t="s">
        <v>479</v>
      </c>
      <c r="B417" s="15">
        <f t="shared" si="18"/>
        <v>9</v>
      </c>
      <c r="C417" s="15" t="str">
        <f t="shared" si="19"/>
        <v>Gabriela</v>
      </c>
      <c r="D417" s="15" t="str">
        <f t="shared" si="20"/>
        <v>Telepjanová</v>
      </c>
    </row>
    <row r="418" spans="1:4" ht="15.75">
      <c r="A418" s="15" t="s">
        <v>480</v>
      </c>
      <c r="B418" s="15">
        <f t="shared" si="18"/>
        <v>10</v>
      </c>
      <c r="C418" s="15" t="str">
        <f t="shared" si="19"/>
        <v>Stanislav</v>
      </c>
      <c r="D418" s="15" t="str">
        <f t="shared" si="20"/>
        <v>Bobenič</v>
      </c>
    </row>
    <row r="419" spans="1:4" ht="15.75">
      <c r="A419" s="15" t="s">
        <v>481</v>
      </c>
      <c r="B419" s="15">
        <f t="shared" si="18"/>
        <v>5</v>
      </c>
      <c r="C419" s="15" t="str">
        <f t="shared" si="19"/>
        <v>Ivan</v>
      </c>
      <c r="D419" s="15" t="str">
        <f t="shared" si="20"/>
        <v>Bobenič</v>
      </c>
    </row>
    <row r="420" spans="1:4" ht="15.75">
      <c r="A420" s="15" t="s">
        <v>482</v>
      </c>
      <c r="B420" s="15">
        <f t="shared" si="18"/>
        <v>9</v>
      </c>
      <c r="C420" s="15" t="str">
        <f t="shared" si="19"/>
        <v>Katarína</v>
      </c>
      <c r="D420" s="15" t="str">
        <f t="shared" si="20"/>
        <v>Terpaková</v>
      </c>
    </row>
    <row r="421" spans="1:4" ht="15.75">
      <c r="A421" s="15" t="s">
        <v>483</v>
      </c>
      <c r="B421" s="15">
        <f t="shared" si="18"/>
        <v>6</v>
      </c>
      <c r="C421" s="15" t="str">
        <f t="shared" si="19"/>
        <v>Jozef</v>
      </c>
      <c r="D421" s="15" t="str">
        <f t="shared" si="20"/>
        <v>Bjel</v>
      </c>
    </row>
    <row r="422" spans="1:4" ht="15.75">
      <c r="A422" s="15" t="s">
        <v>484</v>
      </c>
      <c r="B422" s="15">
        <f t="shared" si="18"/>
        <v>7</v>
      </c>
      <c r="C422" s="15" t="str">
        <f t="shared" si="19"/>
        <v>Kamila</v>
      </c>
      <c r="D422" s="15" t="str">
        <f t="shared" si="20"/>
        <v>Tomášová</v>
      </c>
    </row>
    <row r="423" spans="1:4" ht="15.75">
      <c r="A423" s="15" t="s">
        <v>485</v>
      </c>
      <c r="B423" s="15">
        <f t="shared" si="18"/>
        <v>8</v>
      </c>
      <c r="C423" s="15" t="str">
        <f t="shared" si="19"/>
        <v>Martina</v>
      </c>
      <c r="D423" s="15" t="str">
        <f t="shared" si="20"/>
        <v>Torolová</v>
      </c>
    </row>
    <row r="424" spans="1:4" ht="15.75">
      <c r="A424" s="15" t="s">
        <v>486</v>
      </c>
      <c r="B424" s="15">
        <f t="shared" si="18"/>
        <v>10</v>
      </c>
      <c r="C424" s="15" t="str">
        <f t="shared" si="19"/>
        <v>František</v>
      </c>
      <c r="D424" s="15" t="str">
        <f t="shared" si="20"/>
        <v>Bednár</v>
      </c>
    </row>
    <row r="425" spans="1:4" ht="15.75">
      <c r="A425" s="15" t="s">
        <v>487</v>
      </c>
      <c r="B425" s="15">
        <f t="shared" si="18"/>
        <v>4</v>
      </c>
      <c r="C425" s="15" t="str">
        <f t="shared" si="19"/>
        <v>Ján</v>
      </c>
      <c r="D425" s="15" t="str">
        <f t="shared" si="20"/>
        <v>Beľan</v>
      </c>
    </row>
    <row r="426" spans="1:4" ht="15.75">
      <c r="A426" s="15" t="s">
        <v>488</v>
      </c>
      <c r="B426" s="15">
        <f t="shared" si="18"/>
        <v>9</v>
      </c>
      <c r="C426" s="15" t="str">
        <f t="shared" si="19"/>
        <v>Štefania</v>
      </c>
      <c r="D426" s="15" t="str">
        <f t="shared" si="20"/>
        <v>Terpaková</v>
      </c>
    </row>
    <row r="427" spans="1:4" ht="15.75">
      <c r="A427" s="15" t="s">
        <v>489</v>
      </c>
      <c r="B427" s="15">
        <f t="shared" si="18"/>
        <v>8</v>
      </c>
      <c r="C427" s="15" t="str">
        <f t="shared" si="19"/>
        <v>Gabriel</v>
      </c>
      <c r="D427" s="15" t="str">
        <f t="shared" si="20"/>
        <v>Berezňák</v>
      </c>
    </row>
    <row r="428" spans="1:4" ht="15.75">
      <c r="A428" s="15" t="s">
        <v>490</v>
      </c>
      <c r="B428" s="15">
        <f t="shared" si="18"/>
        <v>6</v>
      </c>
      <c r="C428" s="15" t="str">
        <f t="shared" si="19"/>
        <v>Lenka</v>
      </c>
      <c r="D428" s="15" t="str">
        <f t="shared" si="20"/>
        <v>Urbanová</v>
      </c>
    </row>
    <row r="429" spans="1:4" ht="15.75">
      <c r="A429" s="15" t="s">
        <v>491</v>
      </c>
      <c r="B429" s="15">
        <f t="shared" si="18"/>
        <v>10</v>
      </c>
      <c r="C429" s="15" t="str">
        <f t="shared" si="19"/>
        <v>František</v>
      </c>
      <c r="D429" s="15" t="str">
        <f t="shared" si="20"/>
        <v>Benedikt</v>
      </c>
    </row>
    <row r="430" spans="1:4" ht="15.75">
      <c r="A430" s="15" t="s">
        <v>492</v>
      </c>
      <c r="B430" s="15">
        <f t="shared" si="18"/>
        <v>6</v>
      </c>
      <c r="C430" s="15" t="str">
        <f t="shared" si="19"/>
        <v>Jozef</v>
      </c>
      <c r="D430" s="15" t="str">
        <f t="shared" si="20"/>
        <v>Berezňanin</v>
      </c>
    </row>
    <row r="431" spans="1:4" ht="15.75">
      <c r="A431" s="15" t="s">
        <v>493</v>
      </c>
      <c r="B431" s="15">
        <f t="shared" si="18"/>
        <v>8</v>
      </c>
      <c r="C431" s="15" t="str">
        <f t="shared" si="19"/>
        <v>Adriana</v>
      </c>
      <c r="D431" s="15" t="str">
        <f t="shared" si="20"/>
        <v>Torolová</v>
      </c>
    </row>
    <row r="432" spans="1:4" ht="15.75">
      <c r="A432" s="15" t="s">
        <v>494</v>
      </c>
      <c r="B432" s="15">
        <f t="shared" si="18"/>
        <v>4</v>
      </c>
      <c r="C432" s="15" t="str">
        <f t="shared" si="19"/>
        <v>Ján</v>
      </c>
      <c r="D432" s="15" t="str">
        <f t="shared" si="20"/>
        <v>Bednár</v>
      </c>
    </row>
    <row r="433" spans="1:4" ht="15.75">
      <c r="A433" s="15" t="s">
        <v>495</v>
      </c>
      <c r="B433" s="15">
        <f t="shared" si="18"/>
        <v>10</v>
      </c>
      <c r="C433" s="15" t="str">
        <f t="shared" si="19"/>
        <v>Miroslava</v>
      </c>
      <c r="D433" s="15" t="str">
        <f t="shared" si="20"/>
        <v>Varchoľaková</v>
      </c>
    </row>
    <row r="434" spans="1:4" ht="15.75">
      <c r="A434" s="15" t="s">
        <v>496</v>
      </c>
      <c r="B434" s="15">
        <f t="shared" si="18"/>
        <v>8</v>
      </c>
      <c r="C434" s="15" t="str">
        <f t="shared" si="19"/>
        <v>Ľudmila</v>
      </c>
      <c r="D434" s="15" t="str">
        <f t="shared" si="20"/>
        <v>Varšaniková</v>
      </c>
    </row>
    <row r="435" spans="1:4" ht="15.75">
      <c r="A435" s="15" t="s">
        <v>497</v>
      </c>
      <c r="B435" s="15">
        <f t="shared" si="18"/>
        <v>7</v>
      </c>
      <c r="C435" s="15" t="str">
        <f t="shared" si="19"/>
        <v>Zuzana</v>
      </c>
      <c r="D435" s="15" t="str">
        <f t="shared" si="20"/>
        <v>Vasilegová</v>
      </c>
    </row>
    <row r="436" spans="1:4" ht="15.75">
      <c r="A436" s="15" t="s">
        <v>498</v>
      </c>
      <c r="B436" s="15">
        <f t="shared" si="18"/>
        <v>7</v>
      </c>
      <c r="C436" s="15" t="str">
        <f t="shared" si="19"/>
        <v>Michal</v>
      </c>
      <c r="D436" s="15" t="str">
        <f t="shared" si="20"/>
        <v>Bartek</v>
      </c>
    </row>
    <row r="437" spans="1:4" ht="15.75">
      <c r="A437" s="15" t="s">
        <v>499</v>
      </c>
      <c r="B437" s="15">
        <f t="shared" si="18"/>
        <v>6</v>
      </c>
      <c r="C437" s="15" t="str">
        <f t="shared" si="19"/>
        <v>Peter</v>
      </c>
      <c r="D437" s="15" t="str">
        <f t="shared" si="20"/>
        <v>Bandurič</v>
      </c>
    </row>
    <row r="438" spans="1:4" ht="15.75">
      <c r="A438" s="15" t="s">
        <v>500</v>
      </c>
      <c r="B438" s="15">
        <f t="shared" si="18"/>
        <v>9</v>
      </c>
      <c r="C438" s="15" t="str">
        <f t="shared" si="19"/>
        <v>Miroslav</v>
      </c>
      <c r="D438" s="15" t="str">
        <f t="shared" si="20"/>
        <v>Bandurič</v>
      </c>
    </row>
    <row r="439" spans="1:4" ht="15.75">
      <c r="A439" s="15" t="s">
        <v>501</v>
      </c>
      <c r="B439" s="15">
        <f t="shared" si="18"/>
        <v>8</v>
      </c>
      <c r="C439" s="15" t="str">
        <f t="shared" si="19"/>
        <v>Marcela</v>
      </c>
      <c r="D439" s="15" t="str">
        <f t="shared" si="20"/>
        <v>Veličková</v>
      </c>
    </row>
    <row r="440" spans="1:4" ht="15.75">
      <c r="A440" s="15" t="s">
        <v>502</v>
      </c>
      <c r="B440" s="15">
        <f t="shared" si="18"/>
        <v>7</v>
      </c>
      <c r="C440" s="15" t="str">
        <f t="shared" si="19"/>
        <v>Zuzana</v>
      </c>
      <c r="D440" s="15" t="str">
        <f t="shared" si="20"/>
        <v>Vicenová</v>
      </c>
    </row>
    <row r="441" spans="1:4" ht="15.75">
      <c r="A441" s="15" t="s">
        <v>503</v>
      </c>
      <c r="B441" s="15">
        <f t="shared" si="18"/>
        <v>10</v>
      </c>
      <c r="C441" s="15" t="str">
        <f t="shared" si="19"/>
        <v>František</v>
      </c>
      <c r="D441" s="15" t="str">
        <f t="shared" si="20"/>
        <v>Balog</v>
      </c>
    </row>
    <row r="442" spans="1:4" ht="15.75">
      <c r="A442" s="15" t="s">
        <v>504</v>
      </c>
      <c r="B442" s="15">
        <f t="shared" si="18"/>
        <v>10</v>
      </c>
      <c r="C442" s="15" t="str">
        <f t="shared" si="19"/>
        <v>Stanislav</v>
      </c>
      <c r="D442" s="15" t="str">
        <f t="shared" si="20"/>
        <v>Bacovčin</v>
      </c>
    </row>
    <row r="443" spans="1:4" ht="15.75">
      <c r="A443" s="15" t="s">
        <v>505</v>
      </c>
      <c r="B443" s="15">
        <f t="shared" si="18"/>
        <v>7</v>
      </c>
      <c r="C443" s="15" t="str">
        <f t="shared" si="19"/>
        <v>Eduard</v>
      </c>
      <c r="D443" s="15" t="str">
        <f t="shared" si="20"/>
        <v>Bábory</v>
      </c>
    </row>
    <row r="444" spans="1:4" ht="15.75">
      <c r="A444" s="15" t="s">
        <v>506</v>
      </c>
      <c r="B444" s="15">
        <f t="shared" si="18"/>
        <v>5</v>
      </c>
      <c r="C444" s="15" t="str">
        <f t="shared" si="19"/>
        <v>Emil</v>
      </c>
      <c r="D444" s="15" t="str">
        <f t="shared" si="20"/>
        <v>Badida</v>
      </c>
    </row>
    <row r="445" spans="1:4" ht="15.75">
      <c r="A445" s="15" t="s">
        <v>507</v>
      </c>
      <c r="B445" s="15">
        <f t="shared" si="18"/>
        <v>6</v>
      </c>
      <c r="C445" s="15" t="str">
        <f t="shared" si="19"/>
        <v>Dušan</v>
      </c>
      <c r="D445" s="15" t="str">
        <f t="shared" si="20"/>
        <v>Antolík</v>
      </c>
    </row>
    <row r="446" spans="1:4" ht="15.75">
      <c r="A446" s="15" t="s">
        <v>508</v>
      </c>
      <c r="B446" s="15">
        <f t="shared" si="18"/>
        <v>6</v>
      </c>
      <c r="C446" s="15" t="str">
        <f t="shared" si="19"/>
        <v>Jozef</v>
      </c>
      <c r="D446" s="15" t="str">
        <f t="shared" si="20"/>
        <v>Andrejčík</v>
      </c>
    </row>
    <row r="447" spans="1:4" ht="15.75">
      <c r="A447" s="15" t="s">
        <v>509</v>
      </c>
      <c r="B447" s="15">
        <f t="shared" si="18"/>
        <v>6</v>
      </c>
      <c r="C447" s="15" t="str">
        <f t="shared" si="19"/>
        <v>Lucia</v>
      </c>
      <c r="D447" s="15" t="str">
        <f t="shared" si="20"/>
        <v>Vozárová</v>
      </c>
    </row>
    <row r="448" spans="1:4" ht="15.75">
      <c r="A448" s="15" t="s">
        <v>510</v>
      </c>
      <c r="B448" s="15">
        <f t="shared" si="18"/>
        <v>7</v>
      </c>
      <c r="C448" s="15" t="str">
        <f t="shared" si="19"/>
        <v>Michal</v>
      </c>
      <c r="D448" s="15" t="str">
        <f t="shared" si="20"/>
        <v>Aľušik</v>
      </c>
    </row>
    <row r="449" spans="1:4" ht="15.75">
      <c r="A449" s="15" t="s">
        <v>511</v>
      </c>
      <c r="B449" s="15">
        <f t="shared" si="18"/>
        <v>7</v>
      </c>
      <c r="C449" s="15" t="str">
        <f t="shared" si="19"/>
        <v>Andrea</v>
      </c>
      <c r="D449" s="15" t="str">
        <f t="shared" si="20"/>
        <v>Vozárová</v>
      </c>
    </row>
    <row r="450" spans="1:4" ht="15.75">
      <c r="A450" s="15" t="s">
        <v>512</v>
      </c>
      <c r="B450" s="15">
        <f t="shared" si="18"/>
        <v>6</v>
      </c>
      <c r="C450" s="15" t="str">
        <f t="shared" si="19"/>
        <v>Peter</v>
      </c>
      <c r="D450" s="15" t="str">
        <f t="shared" si="20"/>
        <v>Andrejčík</v>
      </c>
    </row>
    <row r="451" spans="1:4" ht="15.75">
      <c r="A451" s="15" t="s">
        <v>513</v>
      </c>
      <c r="B451" s="15">
        <f t="shared" si="18"/>
        <v>9</v>
      </c>
      <c r="C451" s="15" t="str">
        <f t="shared" si="19"/>
        <v>Michaela</v>
      </c>
      <c r="D451" s="15" t="str">
        <f t="shared" si="20"/>
        <v>Zubaľová</v>
      </c>
    </row>
    <row r="452" spans="1:4" ht="15.75">
      <c r="A452" s="15" t="s">
        <v>514</v>
      </c>
      <c r="B452" s="15">
        <f t="shared" si="18"/>
        <v>6</v>
      </c>
      <c r="C452" s="15" t="str">
        <f t="shared" si="19"/>
        <v>Peter</v>
      </c>
      <c r="D452" s="15" t="str">
        <f t="shared" si="20"/>
        <v>Aľušik</v>
      </c>
    </row>
    <row r="453" spans="1:4" ht="15.75">
      <c r="A453" s="15" t="s">
        <v>515</v>
      </c>
      <c r="B453" s="15">
        <f t="shared" si="18"/>
        <v>9</v>
      </c>
      <c r="C453" s="15" t="str">
        <f t="shared" si="19"/>
        <v>Vladimír</v>
      </c>
      <c r="D453" s="15" t="str">
        <f t="shared" si="20"/>
        <v>Andrejco</v>
      </c>
    </row>
    <row r="454" spans="1:4" ht="15.75">
      <c r="A454" s="15" t="s">
        <v>516</v>
      </c>
      <c r="B454" s="15">
        <f t="shared" ref="B454:B463" si="21">FIND(" ",A454)</f>
        <v>9</v>
      </c>
      <c r="C454" s="15" t="str">
        <f t="shared" ref="C454:C463" si="22">LEFT(A454,B454-1)</f>
        <v>Gabriela</v>
      </c>
      <c r="D454" s="15" t="str">
        <f t="shared" ref="D454:D463" si="23">RIGHT(A454,LEN(A454)-B454)</f>
        <v>Žolobaničová</v>
      </c>
    </row>
    <row r="455" spans="1:4" ht="15.75">
      <c r="A455" s="15" t="s">
        <v>517</v>
      </c>
      <c r="B455" s="15">
        <f t="shared" si="21"/>
        <v>9</v>
      </c>
      <c r="C455" s="15" t="str">
        <f t="shared" si="22"/>
        <v>Ladislav</v>
      </c>
      <c r="D455" s="15" t="str">
        <f t="shared" si="23"/>
        <v>Aľušik</v>
      </c>
    </row>
    <row r="456" spans="1:4" ht="15.75">
      <c r="A456" s="15" t="s">
        <v>518</v>
      </c>
      <c r="B456" s="15">
        <f t="shared" si="21"/>
        <v>6</v>
      </c>
      <c r="C456" s="15" t="str">
        <f t="shared" si="22"/>
        <v>Lucia</v>
      </c>
      <c r="D456" s="15" t="str">
        <f t="shared" si="23"/>
        <v>Zubaľová</v>
      </c>
    </row>
    <row r="457" spans="1:4" ht="15.75">
      <c r="A457" s="15" t="s">
        <v>519</v>
      </c>
      <c r="B457" s="15">
        <f t="shared" si="21"/>
        <v>6</v>
      </c>
      <c r="C457" s="15" t="str">
        <f t="shared" si="22"/>
        <v>Anton</v>
      </c>
      <c r="D457" s="15" t="str">
        <f t="shared" si="23"/>
        <v>Aľušik</v>
      </c>
    </row>
    <row r="458" spans="1:4" ht="15.75">
      <c r="A458" s="15" t="s">
        <v>520</v>
      </c>
      <c r="B458" s="15">
        <f t="shared" si="21"/>
        <v>5</v>
      </c>
      <c r="C458" s="15" t="str">
        <f t="shared" si="22"/>
        <v>Jana</v>
      </c>
      <c r="D458" s="15" t="str">
        <f t="shared" si="23"/>
        <v>Zborayová</v>
      </c>
    </row>
    <row r="459" spans="1:4" ht="15.75">
      <c r="A459" s="15" t="s">
        <v>521</v>
      </c>
      <c r="B459" s="15">
        <f t="shared" si="21"/>
        <v>8</v>
      </c>
      <c r="C459" s="15" t="str">
        <f t="shared" si="22"/>
        <v>Dominik</v>
      </c>
      <c r="D459" s="15" t="str">
        <f t="shared" si="23"/>
        <v>Andraščík</v>
      </c>
    </row>
    <row r="460" spans="1:4" ht="15.75">
      <c r="A460" s="15" t="s">
        <v>522</v>
      </c>
      <c r="B460" s="15">
        <f t="shared" si="21"/>
        <v>6</v>
      </c>
      <c r="C460" s="15" t="str">
        <f t="shared" si="22"/>
        <v>Dávid</v>
      </c>
      <c r="D460" s="15" t="str">
        <f t="shared" si="23"/>
        <v>Aľušik</v>
      </c>
    </row>
    <row r="461" spans="1:4" ht="15.75">
      <c r="A461" s="15" t="s">
        <v>523</v>
      </c>
      <c r="B461" s="15">
        <f t="shared" si="21"/>
        <v>7</v>
      </c>
      <c r="C461" s="15" t="str">
        <f t="shared" si="22"/>
        <v>Marián</v>
      </c>
      <c r="D461" s="15" t="str">
        <f t="shared" si="23"/>
        <v>Aľušik</v>
      </c>
    </row>
    <row r="462" spans="1:4" ht="15.75">
      <c r="A462" s="15" t="s">
        <v>524</v>
      </c>
      <c r="B462" s="15">
        <f t="shared" si="21"/>
        <v>4</v>
      </c>
      <c r="C462" s="15" t="str">
        <f t="shared" si="22"/>
        <v>Ida</v>
      </c>
      <c r="D462" s="15" t="str">
        <f t="shared" si="23"/>
        <v>Weichpartová</v>
      </c>
    </row>
    <row r="463" spans="1:4" ht="15.75">
      <c r="A463" s="15" t="s">
        <v>525</v>
      </c>
      <c r="B463" s="15">
        <f t="shared" si="21"/>
        <v>9</v>
      </c>
      <c r="C463" s="15" t="str">
        <f t="shared" si="22"/>
        <v>Gabriela</v>
      </c>
      <c r="D463" s="15" t="str">
        <f t="shared" si="23"/>
        <v>Zimovčaková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B10" sqref="B10"/>
    </sheetView>
  </sheetViews>
  <sheetFormatPr defaultRowHeight="15"/>
  <cols>
    <col min="2" max="2" width="67.42578125" style="51" customWidth="1"/>
    <col min="3" max="3" width="20.140625" customWidth="1"/>
    <col min="4" max="4" width="16" bestFit="1" customWidth="1"/>
    <col min="5" max="5" width="15.7109375" bestFit="1" customWidth="1"/>
    <col min="6" max="6" width="14.5703125" bestFit="1" customWidth="1"/>
    <col min="7" max="7" width="6.85546875" bestFit="1" customWidth="1"/>
  </cols>
  <sheetData>
    <row r="1" spans="1:7" ht="18.75">
      <c r="A1" s="16" t="s">
        <v>526</v>
      </c>
      <c r="B1" s="16"/>
      <c r="C1" s="17"/>
      <c r="D1" s="17"/>
      <c r="E1" s="17"/>
      <c r="F1" s="17"/>
      <c r="G1" s="17"/>
    </row>
    <row r="2" spans="1:7" ht="18.75">
      <c r="A2" s="16"/>
      <c r="B2" s="18" t="s">
        <v>527</v>
      </c>
      <c r="C2" s="17"/>
      <c r="D2" s="17"/>
      <c r="E2" s="17"/>
      <c r="F2" s="17"/>
      <c r="G2" s="17"/>
    </row>
    <row r="3" spans="1:7" ht="18.75">
      <c r="A3" s="16"/>
      <c r="B3" s="18" t="s">
        <v>528</v>
      </c>
      <c r="C3" s="17"/>
      <c r="D3" s="17"/>
      <c r="E3" s="17"/>
      <c r="F3" s="17"/>
      <c r="G3" s="17"/>
    </row>
    <row r="4" spans="1:7" ht="18.75">
      <c r="A4" s="16"/>
      <c r="B4" s="18" t="s">
        <v>529</v>
      </c>
      <c r="C4" s="17"/>
      <c r="D4" s="17"/>
      <c r="E4" s="17"/>
      <c r="F4" s="17"/>
      <c r="G4" s="17"/>
    </row>
    <row r="5" spans="1:7" ht="18.75">
      <c r="A5" s="16"/>
      <c r="B5" s="18" t="s">
        <v>530</v>
      </c>
      <c r="C5" s="17"/>
      <c r="D5" s="17"/>
      <c r="E5" s="17"/>
      <c r="F5" s="17"/>
      <c r="G5" s="17"/>
    </row>
    <row r="6" spans="1:7" ht="18.75">
      <c r="A6" s="16"/>
      <c r="B6" s="18" t="s">
        <v>531</v>
      </c>
      <c r="C6" s="17"/>
      <c r="D6" s="17"/>
      <c r="E6" s="17"/>
      <c r="F6" s="17"/>
      <c r="G6" s="17"/>
    </row>
    <row r="7" spans="1:7" ht="18.75">
      <c r="A7" s="16"/>
      <c r="B7" s="18" t="s">
        <v>532</v>
      </c>
      <c r="C7" s="17"/>
      <c r="D7" s="17"/>
      <c r="E7" s="17"/>
      <c r="F7" s="17"/>
      <c r="G7" s="17"/>
    </row>
    <row r="8" spans="1:7" ht="15.75">
      <c r="A8" s="19"/>
      <c r="B8" s="20"/>
      <c r="C8" s="19"/>
      <c r="D8" s="19"/>
      <c r="E8" s="19"/>
      <c r="F8" s="19"/>
      <c r="G8" s="19"/>
    </row>
    <row r="9" spans="1:7" ht="15.75">
      <c r="A9" s="19"/>
      <c r="B9" s="21" t="s">
        <v>533</v>
      </c>
      <c r="C9" s="22" t="s">
        <v>534</v>
      </c>
      <c r="D9" s="22" t="s">
        <v>535</v>
      </c>
      <c r="E9" s="22" t="s">
        <v>536</v>
      </c>
      <c r="F9" s="22" t="s">
        <v>537</v>
      </c>
      <c r="G9" s="22" t="s">
        <v>538</v>
      </c>
    </row>
    <row r="10" spans="1:7" ht="15.75">
      <c r="A10" s="19"/>
      <c r="B10" s="50" t="str">
        <f>CONCATENATE('múzea SR'!C3," sa nachádza v ",IF('múzea SR'!D3="TT","Trnavskom kraji.",IF('múzea SR'!D3="ZA","Žilinskom kraji.",IF('múzea SR'!D3="TN","Trenčianskom kraji.",IF('múzea SR'!D3="KE","Košickom kraji.","Bratislavskom kraji.")))))</f>
        <v>Balneologické múzeum v Piešťanoch   sa nachádza v Trnavskom kraji.</v>
      </c>
      <c r="C10" s="15" t="str">
        <f>RIGHT('múzea SR'!E3,LEN('múzea SR'!E3)-SEARCH(CHAR(127),SUBSTITUTE('múzea SR'!E3," ",CHAR(127),LEN('múzea SR'!E3)-LEN(SUBSTITUTE('múzea SR'!E3," ",""))-2)))</f>
        <v>921 01 Piešťany</v>
      </c>
      <c r="D10" s="15" t="str">
        <f>RIGHT('múzea SR'!B3,LEN('múzea SR'!B3)-FIND("/",'múzea SR'!B3))</f>
        <v>98</v>
      </c>
      <c r="E10" s="15" t="str">
        <f>IF(LEN(RIGHT('múzea SR'!B3,LEN('múzea SR'!B3)-FIND("/",'múzea SR'!B3)))=2,CONCATENATE("19",RIGHT('múzea SR'!B3,LEN('múzea SR'!B3)-FIND("/",'múzea SR'!B3))),RIGHT('múzea SR'!B3,LEN('múzea SR'!B3)-FIND("/",'múzea SR'!B3)))</f>
        <v>1998</v>
      </c>
      <c r="F10" s="15" t="str">
        <f>IFERROR(LEFT('múzea SR'!H3,SEARCH(".",'múzea SR'!H3)),"")</f>
        <v>PhDr.</v>
      </c>
      <c r="G10" s="15" t="str">
        <f>RIGHT('múzea SR'!F3,LEN('múzea SR'!F3)-SEARCH("email: ",'múzea SR'!F3)-6)</f>
        <v>balneomuzeum@zupa-tt.sk</v>
      </c>
    </row>
    <row r="11" spans="1:7" ht="15.75">
      <c r="A11" s="19"/>
      <c r="B11" s="50" t="str">
        <f>CONCATENATE('múzea SR'!C4," sa nachádza v ",IF('múzea SR'!D4="TT","Trnavskom kraji.",IF('múzea SR'!D4="ZA","Žilinskom kraji.",IF('múzea SR'!D4="TN","Trenčianskom kraji.",IF('múzea SR'!D4="KE","Košickom kraji.","Bratislavskom kraji.")))))</f>
        <v>Banícke múzeum sa nachádza v Košickom kraji.</v>
      </c>
      <c r="C11" s="15" t="str">
        <f>RIGHT('múzea SR'!E4,LEN('múzea SR'!E4)-SEARCH(CHAR(127),SUBSTITUTE('múzea SR'!E4," ",CHAR(127),LEN('múzea SR'!E4)-LEN(SUBSTITUTE('múzea SR'!E4," ",""))-2)))</f>
        <v>048 01 Rožňava</v>
      </c>
      <c r="D11" s="15" t="str">
        <f>RIGHT('múzea SR'!B4,LEN('múzea SR'!B4)-FIND("/",'múzea SR'!B4))</f>
        <v>98</v>
      </c>
      <c r="E11" s="15" t="str">
        <f>IF(LEN(RIGHT('múzea SR'!B4,LEN('múzea SR'!B4)-FIND("/",'múzea SR'!B4)))=2,CONCATENATE("19",RIGHT('múzea SR'!B4,LEN('múzea SR'!B4)-FIND("/",'múzea SR'!B4))),RIGHT('múzea SR'!B4,LEN('múzea SR'!B4)-FIND("/",'múzea SR'!B4)))</f>
        <v>1998</v>
      </c>
      <c r="F11" s="15" t="str">
        <f>IFERROR(LEFT('múzea SR'!H4,SEARCH(".",'múzea SR'!H4)),"")</f>
        <v>Mgr.</v>
      </c>
      <c r="G11" s="15" t="str">
        <f>RIGHT('múzea SR'!F4,LEN('múzea SR'!F4)-SEARCH("email: ",'múzea SR'!F4)-6)</f>
        <v>banmuz@mail.t-com.sk</v>
      </c>
    </row>
    <row r="12" spans="1:7" ht="15.75">
      <c r="A12" s="19"/>
      <c r="B12" s="50" t="str">
        <f>CONCATENATE('múzea SR'!C5," sa nachádza v ",IF('múzea SR'!D5="TT","Trnavskom kraji.",IF('múzea SR'!D5="ZA","Žilinskom kraji.",IF('múzea SR'!D5="TN","Trenčianskom kraji.",IF('múzea SR'!D5="KE","Košickom kraji.","Bratislavskom kraji.")))))</f>
        <v>Banícke múzeum Gelnica sa nachádza v Košickom kraji.</v>
      </c>
      <c r="C12" s="15" t="str">
        <f>RIGHT('múzea SR'!E5,LEN('múzea SR'!E5)-SEARCH(CHAR(127),SUBSTITUTE('múzea SR'!E5," ",CHAR(127),LEN('múzea SR'!E5)-LEN(SUBSTITUTE('múzea SR'!E5," ",""))-2)))</f>
        <v>056 01 Gelnica</v>
      </c>
      <c r="D12" s="15" t="str">
        <f>RIGHT('múzea SR'!B5,LEN('múzea SR'!B5)-FIND("/",'múzea SR'!B5))</f>
        <v>2005</v>
      </c>
      <c r="E12" s="15" t="str">
        <f>IF(LEN(RIGHT('múzea SR'!B5,LEN('múzea SR'!B5)-FIND("/",'múzea SR'!B5)))=2,CONCATENATE("19",RIGHT('múzea SR'!B5,LEN('múzea SR'!B5)-FIND("/",'múzea SR'!B5))),RIGHT('múzea SR'!B5,LEN('múzea SR'!B5)-FIND("/",'múzea SR'!B5)))</f>
        <v>2005</v>
      </c>
      <c r="F12" s="15" t="str">
        <f>IFERROR(LEFT('múzea SR'!H5,SEARCH(".",'múzea SR'!H5)),"")</f>
        <v/>
      </c>
      <c r="G12" s="15" t="str">
        <f>RIGHT('múzea SR'!F5,LEN('múzea SR'!F5)-SEARCH("email: ",'múzea SR'!F5)-6)</f>
        <v>darina.demkova@centrum.sk</v>
      </c>
    </row>
    <row r="13" spans="1:7" ht="15.75">
      <c r="A13" s="19"/>
      <c r="B13" s="50" t="str">
        <f>CONCATENATE('múzea SR'!C6," sa nachádza v ",IF('múzea SR'!D6="TT","Trnavskom kraji.",IF('múzea SR'!D6="ZA","Žilinskom kraji.",IF('múzea SR'!D6="TN","Trenčianskom kraji.",IF('múzea SR'!D6="KE","Košickom kraji.","Bratislavskom kraji.")))))</f>
        <v>Diecézne múzeum Nitrianskeho biskupstva sa nachádza v Bratislavskom kraji.</v>
      </c>
      <c r="C13" s="15" t="str">
        <f>RIGHT('múzea SR'!E6,LEN('múzea SR'!E6)-SEARCH(CHAR(127),SUBSTITUTE('múzea SR'!E6," ",CHAR(127),LEN('múzea SR'!E6)-LEN(SUBSTITUTE('múzea SR'!E6," ",""))-2)))</f>
        <v>949 01 Nitra</v>
      </c>
      <c r="D13" s="15" t="str">
        <f>RIGHT('múzea SR'!B6,LEN('múzea SR'!B6)-FIND("/",'múzea SR'!B6))</f>
        <v>2007</v>
      </c>
      <c r="E13" s="15" t="str">
        <f>IF(LEN(RIGHT('múzea SR'!B6,LEN('múzea SR'!B6)-FIND("/",'múzea SR'!B6)))=2,CONCATENATE("19",RIGHT('múzea SR'!B6,LEN('múzea SR'!B6)-FIND("/",'múzea SR'!B6))),RIGHT('múzea SR'!B6,LEN('múzea SR'!B6)-FIND("/",'múzea SR'!B6)))</f>
        <v>2007</v>
      </c>
      <c r="F13" s="15" t="str">
        <f>IFERROR(LEFT('múzea SR'!H6,SEARCH(".",'múzea SR'!H6)),"")</f>
        <v>Mgr.</v>
      </c>
      <c r="G13" s="15" t="str">
        <f>RIGHT('múzea SR'!F6,LEN('múzea SR'!F6)-SEARCH("email: ",'múzea SR'!F6)-6)</f>
        <v>dieceznemuzeum@gmail.com</v>
      </c>
    </row>
    <row r="14" spans="1:7" ht="15.75">
      <c r="A14" s="19"/>
      <c r="B14" s="50" t="str">
        <f>CONCATENATE('múzea SR'!C7," sa nachádza v ",IF('múzea SR'!D7="TT","Trnavskom kraji.",IF('múzea SR'!D7="ZA","Žilinskom kraji.",IF('múzea SR'!D7="TN","Trenčianskom kraji.",IF('múzea SR'!D7="KE","Košickom kraji.","Bratislavskom kraji.")))))</f>
        <v>Dubnické múzeum, mestská rozpočtová organizácia sa nachádza v Trenčianskom kraji.</v>
      </c>
      <c r="C14" s="15" t="str">
        <f>RIGHT('múzea SR'!E7,LEN('múzea SR'!E7)-SEARCH(CHAR(127),SUBSTITUTE('múzea SR'!E7," ",CHAR(127),LEN('múzea SR'!E7)-LEN(SUBSTITUTE('múzea SR'!E7," ",""))-2)))</f>
        <v>Dubnica nad Váhom</v>
      </c>
      <c r="D14" s="15" t="str">
        <f>RIGHT('múzea SR'!B7,LEN('múzea SR'!B7)-FIND("/",'múzea SR'!B7))</f>
        <v>2005</v>
      </c>
      <c r="E14" s="15" t="str">
        <f>IF(LEN(RIGHT('múzea SR'!B7,LEN('múzea SR'!B7)-FIND("/",'múzea SR'!B7)))=2,CONCATENATE("19",RIGHT('múzea SR'!B7,LEN('múzea SR'!B7)-FIND("/",'múzea SR'!B7))),RIGHT('múzea SR'!B7,LEN('múzea SR'!B7)-FIND("/",'múzea SR'!B7)))</f>
        <v>2005</v>
      </c>
      <c r="F14" s="15" t="str">
        <f>IFERROR(LEFT('múzea SR'!H7,SEARCH(".",'múzea SR'!H7)),"")</f>
        <v>Bc.</v>
      </c>
      <c r="G14" s="15" t="str">
        <f>RIGHT('múzea SR'!F7,LEN('múzea SR'!F7)-SEARCH("email: ",'múzea SR'!F7)-6)</f>
        <v>muzeum@dubnica.eu</v>
      </c>
    </row>
    <row r="15" spans="1:7" ht="15.75">
      <c r="A15" s="19"/>
      <c r="B15" s="50" t="str">
        <f>CONCATENATE('múzea SR'!C8," sa nachádza v ",IF('múzea SR'!D8="TT","Trnavskom kraji.",IF('múzea SR'!D8="ZA","Žilinskom kraji.",IF('múzea SR'!D8="TN","Trenčianskom kraji.",IF('múzea SR'!D8="KE","Košickom kraji.","Bratislavskom kraji.")))))</f>
        <v>Gemersko-malohontské múzeum v Rimavskej Sobote   sa nachádza v Bratislavskom kraji.</v>
      </c>
      <c r="C15" s="15" t="str">
        <f>RIGHT('múzea SR'!E8,LEN('múzea SR'!E8)-SEARCH(CHAR(127),SUBSTITUTE('múzea SR'!E8," ",CHAR(127),LEN('múzea SR'!E8)-LEN(SUBSTITUTE('múzea SR'!E8," ",""))-2)))</f>
        <v>01 Rimavská Sobota</v>
      </c>
      <c r="D15" s="15" t="str">
        <f>RIGHT('múzea SR'!B8,LEN('múzea SR'!B8)-FIND("/",'múzea SR'!B8))</f>
        <v>98</v>
      </c>
      <c r="E15" s="15" t="str">
        <f>IF(LEN(RIGHT('múzea SR'!B8,LEN('múzea SR'!B8)-FIND("/",'múzea SR'!B8)))=2,CONCATENATE("19",RIGHT('múzea SR'!B8,LEN('múzea SR'!B8)-FIND("/",'múzea SR'!B8))),RIGHT('múzea SR'!B8,LEN('múzea SR'!B8)-FIND("/",'múzea SR'!B8)))</f>
        <v>1998</v>
      </c>
      <c r="F15" s="15" t="str">
        <f>IFERROR(LEFT('múzea SR'!H8,SEARCH(".",'múzea SR'!H8)),"")</f>
        <v>PhDr.</v>
      </c>
      <c r="G15" s="15" t="str">
        <f>RIGHT('múzea SR'!F8,LEN('múzea SR'!F8)-SEARCH("email: ",'múzea SR'!F8)-6)</f>
        <v>office@gmmuzeum.sk</v>
      </c>
    </row>
    <row r="16" spans="1:7" ht="15.75">
      <c r="A16" s="19"/>
      <c r="B16" s="50" t="str">
        <f>CONCATENATE('múzea SR'!C9," sa nachádza v ",IF('múzea SR'!D9="TT","Trnavskom kraji.",IF('múzea SR'!D9="ZA","Žilinskom kraji.",IF('múzea SR'!D9="TN","Trenčianskom kraji.",IF('múzea SR'!D9="KE","Košickom kraji.","Bratislavskom kraji.")))))</f>
        <v>Hontianske múzeum a galéria Ľ. Simonyiho v Šahách sa nachádza v Bratislavskom kraji.</v>
      </c>
      <c r="C16" s="15" t="str">
        <f>RIGHT('múzea SR'!E9,LEN('múzea SR'!E9)-SEARCH(CHAR(127),SUBSTITUTE('múzea SR'!E9," ",CHAR(127),LEN('múzea SR'!E9)-LEN(SUBSTITUTE('múzea SR'!E9," ",""))-2)))</f>
        <v>936 01 Šahy</v>
      </c>
      <c r="D16" s="15" t="str">
        <f>RIGHT('múzea SR'!B9,LEN('múzea SR'!B9)-FIND("/",'múzea SR'!B9))</f>
        <v>2002</v>
      </c>
      <c r="E16" s="15" t="str">
        <f>IF(LEN(RIGHT('múzea SR'!B9,LEN('múzea SR'!B9)-FIND("/",'múzea SR'!B9)))=2,CONCATENATE("19",RIGHT('múzea SR'!B9,LEN('múzea SR'!B9)-FIND("/",'múzea SR'!B9))),RIGHT('múzea SR'!B9,LEN('múzea SR'!B9)-FIND("/",'múzea SR'!B9)))</f>
        <v>2002</v>
      </c>
      <c r="F16" s="15" t="str">
        <f>IFERROR(LEFT('múzea SR'!H9,SEARCH(".",'múzea SR'!H9)),"")</f>
        <v>Mgr.</v>
      </c>
      <c r="G16" s="15" t="str">
        <f>RIGHT('múzea SR'!F9,LEN('múzea SR'!F9)-SEARCH("email: ",'múzea SR'!F9)-6)</f>
        <v>muzeum@sahy.sk</v>
      </c>
    </row>
    <row r="17" spans="1:7" ht="15.75">
      <c r="A17" s="19"/>
      <c r="B17" s="50" t="str">
        <f>CONCATENATE('múzea SR'!C10," sa nachádza v ",IF('múzea SR'!D10="TT","Trnavskom kraji.",IF('múzea SR'!D10="ZA","Žilinskom kraji.",IF('múzea SR'!D10="TN","Trenčianskom kraji.",IF('múzea SR'!D10="KE","Košickom kraji.","Bratislavskom kraji.")))))</f>
        <v>Horehronské múzeum v Brezne   sa nachádza v Bratislavskom kraji.</v>
      </c>
      <c r="C17" s="15" t="str">
        <f>RIGHT('múzea SR'!E10,LEN('múzea SR'!E10)-SEARCH(CHAR(127),SUBSTITUTE('múzea SR'!E10," ",CHAR(127),LEN('múzea SR'!E10)-LEN(SUBSTITUTE('múzea SR'!E10," ",""))-2)))</f>
        <v>977 01 Brezno</v>
      </c>
      <c r="D17" s="15" t="str">
        <f>RIGHT('múzea SR'!B10,LEN('múzea SR'!B10)-FIND("/",'múzea SR'!B10))</f>
        <v>98</v>
      </c>
      <c r="E17" s="15" t="str">
        <f>IF(LEN(RIGHT('múzea SR'!B10,LEN('múzea SR'!B10)-FIND("/",'múzea SR'!B10)))=2,CONCATENATE("19",RIGHT('múzea SR'!B10,LEN('múzea SR'!B10)-FIND("/",'múzea SR'!B10))),RIGHT('múzea SR'!B10,LEN('múzea SR'!B10)-FIND("/",'múzea SR'!B10)))</f>
        <v>1998</v>
      </c>
      <c r="F17" s="15" t="str">
        <f>IFERROR(LEFT('múzea SR'!H10,SEARCH(".",'múzea SR'!H10)),"")</f>
        <v>Mgr.</v>
      </c>
      <c r="G17" s="15" t="str">
        <f>RIGHT('múzea SR'!F10,LEN('múzea SR'!F10)-SEARCH("email: ",'múzea SR'!F10)-6)</f>
        <v>muzeumbrezno@stonline.sk</v>
      </c>
    </row>
    <row r="18" spans="1:7" ht="15.75">
      <c r="A18" s="19"/>
      <c r="B18" s="50" t="str">
        <f>CONCATENATE('múzea SR'!C11," sa nachádza v ",IF('múzea SR'!D11="TT","Trnavskom kraji.",IF('múzea SR'!D11="ZA","Žilinskom kraji.",IF('múzea SR'!D11="TN","Trenčianskom kraji.",IF('múzea SR'!D11="KE","Košickom kraji.","Bratislavskom kraji.")))))</f>
        <v>Hornonitrianske múzeum v Prievidzi sa nachádza v Trenčianskom kraji.</v>
      </c>
      <c r="C18" s="15" t="str">
        <f>RIGHT('múzea SR'!E11,LEN('múzea SR'!E11)-SEARCH(CHAR(127),SUBSTITUTE('múzea SR'!E11," ",CHAR(127),LEN('múzea SR'!E11)-LEN(SUBSTITUTE('múzea SR'!E11," ",""))-2)))</f>
        <v>971 01 Prievidza</v>
      </c>
      <c r="D18" s="15" t="str">
        <f>RIGHT('múzea SR'!B11,LEN('múzea SR'!B11)-FIND("/",'múzea SR'!B11))</f>
        <v>98</v>
      </c>
      <c r="E18" s="15" t="str">
        <f>IF(LEN(RIGHT('múzea SR'!B11,LEN('múzea SR'!B11)-FIND("/",'múzea SR'!B11)))=2,CONCATENATE("19",RIGHT('múzea SR'!B11,LEN('múzea SR'!B11)-FIND("/",'múzea SR'!B11))),RIGHT('múzea SR'!B11,LEN('múzea SR'!B11)-FIND("/",'múzea SR'!B11)))</f>
        <v>1998</v>
      </c>
      <c r="F18" s="15" t="str">
        <f>IFERROR(LEFT('múzea SR'!H11,SEARCH(".",'múzea SR'!H11)),"")</f>
        <v>PhDr.</v>
      </c>
      <c r="G18" s="15" t="str">
        <f>RIGHT('múzea SR'!F11,LEN('múzea SR'!F11)-SEARCH("email: ",'múzea SR'!F11)-6)</f>
        <v>info@muzeumpd.sk</v>
      </c>
    </row>
    <row r="19" spans="1:7" ht="15.75">
      <c r="A19" s="19"/>
      <c r="B19" s="50" t="str">
        <f>CONCATENATE('múzea SR'!C12," sa nachádza v ",IF('múzea SR'!D12="TT","Trnavskom kraji.",IF('múzea SR'!D12="ZA","Žilinskom kraji.",IF('múzea SR'!D12="TN","Trenčianskom kraji.",IF('múzea SR'!D12="KE","Košickom kraji.","Bratislavskom kraji.")))))</f>
        <v>Hradné múzeum Fiľakovo sa nachádza v Bratislavskom kraji.</v>
      </c>
      <c r="C19" s="15" t="str">
        <f>RIGHT('múzea SR'!E12,LEN('múzea SR'!E12)-SEARCH(CHAR(127),SUBSTITUTE('múzea SR'!E12," ",CHAR(127),LEN('múzea SR'!E12)-LEN(SUBSTITUTE('múzea SR'!E12," ",""))-2)))</f>
        <v>986 01 Fiľakovo</v>
      </c>
      <c r="D19" s="15" t="str">
        <f>RIGHT('múzea SR'!B12,LEN('múzea SR'!B12)-FIND("/",'múzea SR'!B12))</f>
        <v>2007</v>
      </c>
      <c r="E19" s="15" t="str">
        <f>IF(LEN(RIGHT('múzea SR'!B12,LEN('múzea SR'!B12)-FIND("/",'múzea SR'!B12)))=2,CONCATENATE("19",RIGHT('múzea SR'!B12,LEN('múzea SR'!B12)-FIND("/",'múzea SR'!B12))),RIGHT('múzea SR'!B12,LEN('múzea SR'!B12)-FIND("/",'múzea SR'!B12)))</f>
        <v>2007</v>
      </c>
      <c r="F19" s="15" t="str">
        <f>IFERROR(LEFT('múzea SR'!H12,SEARCH(".",'múzea SR'!H12)),"")</f>
        <v>Mgr.</v>
      </c>
      <c r="G19" s="15" t="str">
        <f>RIGHT('múzea SR'!F12,LEN('múzea SR'!F12)-SEARCH("email: ",'múzea SR'!F12)-6)</f>
        <v>hradnemuzeum@filakovo.sk</v>
      </c>
    </row>
    <row r="20" spans="1:7" ht="15.75">
      <c r="A20" s="19"/>
      <c r="B20" s="50" t="str">
        <f>CONCATENATE('múzea SR'!C13," sa nachádza v ",IF('múzea SR'!D13="TT","Trnavskom kraji.",IF('múzea SR'!D13="ZA","Žilinskom kraji.",IF('múzea SR'!D13="TN","Trenčianskom kraji.",IF('múzea SR'!D13="KE","Košickom kraji.","Bratislavskom kraji.")))))</f>
        <v>Hutnícke múzeum Železiarní Podbrezová sa nachádza v Bratislavskom kraji.</v>
      </c>
      <c r="C20" s="15" t="str">
        <f>RIGHT('múzea SR'!E13,LEN('múzea SR'!E13)-SEARCH(CHAR(127),SUBSTITUTE('múzea SR'!E13," ",CHAR(127),LEN('múzea SR'!E13)-LEN(SUBSTITUTE('múzea SR'!E13," ",""))-2)))</f>
        <v xml:space="preserve">81 Podbrezová </v>
      </c>
      <c r="D20" s="15" t="str">
        <f>RIGHT('múzea SR'!B13,LEN('múzea SR'!B13)-FIND("/",'múzea SR'!B13))</f>
        <v>2001</v>
      </c>
      <c r="E20" s="15" t="str">
        <f>IF(LEN(RIGHT('múzea SR'!B13,LEN('múzea SR'!B13)-FIND("/",'múzea SR'!B13)))=2,CONCATENATE("19",RIGHT('múzea SR'!B13,LEN('múzea SR'!B13)-FIND("/",'múzea SR'!B13))),RIGHT('múzea SR'!B13,LEN('múzea SR'!B13)-FIND("/",'múzea SR'!B13)))</f>
        <v>2001</v>
      </c>
      <c r="F20" s="15" t="str">
        <f>IFERROR(LEFT('múzea SR'!H13,SEARCH(".",'múzea SR'!H13)),"")</f>
        <v>Mgr.</v>
      </c>
      <c r="G20" s="15" t="str">
        <f>RIGHT('múzea SR'!F13,LEN('múzea SR'!F13)-SEARCH("email: ",'múzea SR'!F13)-6)</f>
        <v>kleinova@zelpo.sk</v>
      </c>
    </row>
    <row r="21" spans="1:7" ht="15.75">
      <c r="A21" s="19"/>
      <c r="B21" s="50" t="str">
        <f>CONCATENATE('múzea SR'!C14," sa nachádza v ",IF('múzea SR'!D14="TT","Trnavskom kraji.",IF('múzea SR'!D14="ZA","Žilinskom kraji.",IF('múzea SR'!D14="TN","Trenčianskom kraji.",IF('múzea SR'!D14="KE","Košickom kraji.","Bratislavskom kraji.")))))</f>
        <v>Krajské múzeum v Prešove   sa nachádza v Bratislavskom kraji.</v>
      </c>
      <c r="C21" s="15" t="str">
        <f>RIGHT('múzea SR'!E14,LEN('múzea SR'!E14)-SEARCH(CHAR(127),SUBSTITUTE('múzea SR'!E14," ",CHAR(127),LEN('múzea SR'!E14)-LEN(SUBSTITUTE('múzea SR'!E14," ",""))-2)))</f>
        <v>080 01 Prešov</v>
      </c>
      <c r="D21" s="15" t="str">
        <f>RIGHT('múzea SR'!B14,LEN('múzea SR'!B14)-FIND("/",'múzea SR'!B14))</f>
        <v>98</v>
      </c>
      <c r="E21" s="15" t="str">
        <f>IF(LEN(RIGHT('múzea SR'!B14,LEN('múzea SR'!B14)-FIND("/",'múzea SR'!B14)))=2,CONCATENATE("19",RIGHT('múzea SR'!B14,LEN('múzea SR'!B14)-FIND("/",'múzea SR'!B14))),RIGHT('múzea SR'!B14,LEN('múzea SR'!B14)-FIND("/",'múzea SR'!B14)))</f>
        <v>1998</v>
      </c>
      <c r="F21" s="15" t="str">
        <f>IFERROR(LEFT('múzea SR'!H14,SEARCH(".",'múzea SR'!H14)),"")</f>
        <v>Mgr.</v>
      </c>
      <c r="G21" s="15" t="str">
        <f>RIGHT('múzea SR'!F14,LEN('múzea SR'!F14)-SEARCH("email: ",'múzea SR'!F14)-6)</f>
        <v>krajskemuzeumpo@stonline.sk</v>
      </c>
    </row>
    <row r="22" spans="1:7" ht="15.75">
      <c r="A22" s="19"/>
      <c r="B22" s="50" t="str">
        <f>CONCATENATE('múzea SR'!C15," sa nachádza v ",IF('múzea SR'!D15="TT","Trnavskom kraji.",IF('múzea SR'!D15="ZA","Žilinskom kraji.",IF('múzea SR'!D15="TN","Trenčianskom kraji.",IF('múzea SR'!D15="KE","Košickom kraji.","Bratislavskom kraji.")))))</f>
        <v>Kysucké múzeum v Čadci   sa nachádza v Žilinskom kraji.</v>
      </c>
      <c r="C22" s="15" t="str">
        <f>RIGHT('múzea SR'!E15,LEN('múzea SR'!E15)-SEARCH(CHAR(127),SUBSTITUTE('múzea SR'!E15," ",CHAR(127),LEN('múzea SR'!E15)-LEN(SUBSTITUTE('múzea SR'!E15," ",""))-2)))</f>
        <v>022 01 Čadca</v>
      </c>
      <c r="D22" s="15" t="str">
        <f>RIGHT('múzea SR'!B15,LEN('múzea SR'!B15)-FIND("/",'múzea SR'!B15))</f>
        <v>98</v>
      </c>
      <c r="E22" s="15" t="str">
        <f>IF(LEN(RIGHT('múzea SR'!B15,LEN('múzea SR'!B15)-FIND("/",'múzea SR'!B15)))=2,CONCATENATE("19",RIGHT('múzea SR'!B15,LEN('múzea SR'!B15)-FIND("/",'múzea SR'!B15))),RIGHT('múzea SR'!B15,LEN('múzea SR'!B15)-FIND("/",'múzea SR'!B15)))</f>
        <v>1998</v>
      </c>
      <c r="F22" s="15" t="str">
        <f>IFERROR(LEFT('múzea SR'!H15,SEARCH(".",'múzea SR'!H15)),"")</f>
        <v>MVDr.</v>
      </c>
      <c r="G22" s="15" t="str">
        <f>RIGHT('múzea SR'!F15,LEN('múzea SR'!F15)-SEARCH("email: ",'múzea SR'!F15)-6)</f>
        <v>kysuckemuzeum@vuczilina.sk</v>
      </c>
    </row>
    <row r="23" spans="1:7" ht="15.75">
      <c r="A23" s="19"/>
      <c r="B23" s="50" t="str">
        <f>CONCATENATE('múzea SR'!C16," sa nachádza v ",IF('múzea SR'!D16="TT","Trnavskom kraji.",IF('múzea SR'!D16="ZA","Žilinskom kraji.",IF('múzea SR'!D16="TN","Trenčianskom kraji.",IF('múzea SR'!D16="KE","Košickom kraji.","Bratislavskom kraji.")))))</f>
        <v>Lesy SR  š. p. – Lesnícke a drevárske múzeum sa nachádza v Bratislavskom kraji.</v>
      </c>
      <c r="C23" s="15" t="str">
        <f>RIGHT('múzea SR'!E16,LEN('múzea SR'!E16)-SEARCH(CHAR(127),SUBSTITUTE('múzea SR'!E16," ",CHAR(127),LEN('múzea SR'!E16)-LEN(SUBSTITUTE('múzea SR'!E16," ",""))-2)))</f>
        <v>960 01 Zvolen</v>
      </c>
      <c r="D23" s="15" t="str">
        <f>RIGHT('múzea SR'!B16,LEN('múzea SR'!B16)-FIND("/",'múzea SR'!B16))</f>
        <v>98</v>
      </c>
      <c r="E23" s="15" t="str">
        <f>IF(LEN(RIGHT('múzea SR'!B16,LEN('múzea SR'!B16)-FIND("/",'múzea SR'!B16)))=2,CONCATENATE("19",RIGHT('múzea SR'!B16,LEN('múzea SR'!B16)-FIND("/",'múzea SR'!B16))),RIGHT('múzea SR'!B16,LEN('múzea SR'!B16)-FIND("/",'múzea SR'!B16)))</f>
        <v>1998</v>
      </c>
      <c r="F23" s="15" t="str">
        <f>IFERROR(LEFT('múzea SR'!H16,SEARCH(".",'múzea SR'!H16)),"")</f>
        <v>Mgr.</v>
      </c>
      <c r="G23" s="15" t="str">
        <f>RIGHT('múzea SR'!F16,LEN('múzea SR'!F16)-SEARCH("email: ",'múzea SR'!F16)-6)</f>
        <v>muzeum@ldmzvolen.sk</v>
      </c>
    </row>
    <row r="24" spans="1:7" ht="15.75">
      <c r="A24" s="19"/>
      <c r="B24" s="50" t="str">
        <f>CONCATENATE('múzea SR'!C17," sa nachádza v ",IF('múzea SR'!D17="TT","Trnavskom kraji.",IF('múzea SR'!D17="ZA","Žilinskom kraji.",IF('múzea SR'!D17="TN","Trenčianskom kraji.",IF('múzea SR'!D17="KE","Košickom kraji.","Bratislavskom kraji.")))))</f>
        <v>Liptovské múzeum v Ružomberku   sa nachádza v Žilinskom kraji.</v>
      </c>
      <c r="C24" s="15" t="str">
        <f>RIGHT('múzea SR'!E17,LEN('múzea SR'!E17)-SEARCH(CHAR(127),SUBSTITUTE('múzea SR'!E17," ",CHAR(127),LEN('múzea SR'!E17)-LEN(SUBSTITUTE('múzea SR'!E17," ",""))-2)))</f>
        <v>034 50 Ružomberok</v>
      </c>
      <c r="D24" s="15" t="str">
        <f>RIGHT('múzea SR'!B17,LEN('múzea SR'!B17)-FIND("/",'múzea SR'!B17))</f>
        <v>98</v>
      </c>
      <c r="E24" s="15" t="str">
        <f>IF(LEN(RIGHT('múzea SR'!B17,LEN('múzea SR'!B17)-FIND("/",'múzea SR'!B17)))=2,CONCATENATE("19",RIGHT('múzea SR'!B17,LEN('múzea SR'!B17)-FIND("/",'múzea SR'!B17))),RIGHT('múzea SR'!B17,LEN('múzea SR'!B17)-FIND("/",'múzea SR'!B17)))</f>
        <v>1998</v>
      </c>
      <c r="F24" s="15" t="str">
        <f>IFERROR(LEFT('múzea SR'!H17,SEARCH(".",'múzea SR'!H17)),"")</f>
        <v>Mgr.</v>
      </c>
      <c r="G24" s="15" t="str">
        <f>RIGHT('múzea SR'!F17,LEN('múzea SR'!F17)-SEARCH("email: ",'múzea SR'!F17)-6)</f>
        <v>sekretariat@liptovskemuzeum.sk</v>
      </c>
    </row>
    <row r="25" spans="1:7" ht="15.75">
      <c r="A25" s="19"/>
      <c r="B25" s="50" t="str">
        <f>CONCATENATE('múzea SR'!C18," sa nachádza v ",IF('múzea SR'!D18="TT","Trnavskom kraji.",IF('múzea SR'!D18="ZA","Žilinskom kraji.",IF('múzea SR'!D18="TN","Trenčianskom kraji.",IF('múzea SR'!D18="KE","Košickom kraji.","Bratislavskom kraji.")))))</f>
        <v>Literárne múzeum SNK sa nachádza v Žilinskom kraji.</v>
      </c>
      <c r="C25" s="15" t="str">
        <f>RIGHT('múzea SR'!E18,LEN('múzea SR'!E18)-SEARCH(CHAR(127),SUBSTITUTE('múzea SR'!E18," ",CHAR(127),LEN('múzea SR'!E18)-LEN(SUBSTITUTE('múzea SR'!E18," ",""))-2)))</f>
        <v>036 01 Martin</v>
      </c>
      <c r="D25" s="15" t="str">
        <f>RIGHT('múzea SR'!B18,LEN('múzea SR'!B18)-FIND("/",'múzea SR'!B18))</f>
        <v>1999</v>
      </c>
      <c r="E25" s="15" t="str">
        <f>IF(LEN(RIGHT('múzea SR'!B18,LEN('múzea SR'!B18)-FIND("/",'múzea SR'!B18)))=2,CONCATENATE("19",RIGHT('múzea SR'!B18,LEN('múzea SR'!B18)-FIND("/",'múzea SR'!B18))),RIGHT('múzea SR'!B18,LEN('múzea SR'!B18)-FIND("/",'múzea SR'!B18)))</f>
        <v>1999</v>
      </c>
      <c r="F25" s="15" t="str">
        <f>IFERROR(LEFT('múzea SR'!H18,SEARCH(".",'múzea SR'!H18)),"")</f>
        <v>PhDr.</v>
      </c>
      <c r="G25" s="15" t="str">
        <f>RIGHT('múzea SR'!F18,LEN('múzea SR'!F18)-SEARCH("email: ",'múzea SR'!F18)-6)</f>
        <v>snlm@snk.sk</v>
      </c>
    </row>
    <row r="26" spans="1:7" ht="15.75">
      <c r="A26" s="19"/>
      <c r="B26" s="50" t="str">
        <f>CONCATENATE('múzea SR'!C19," sa nachádza v ",IF('múzea SR'!D19="TT","Trnavskom kraji.",IF('múzea SR'!D19="ZA","Žilinskom kraji.",IF('múzea SR'!D19="TN","Trenčianskom kraji.",IF('múzea SR'!D19="KE","Košickom kraji.","Bratislavskom kraji.")))))</f>
        <v>Ľubovnianske múzeum - hrad v Starej Ľubovni sa nachádza v Bratislavskom kraji.</v>
      </c>
      <c r="C26" s="15" t="str">
        <f>RIGHT('múzea SR'!E19,LEN('múzea SR'!E19)-SEARCH(CHAR(127),SUBSTITUTE('múzea SR'!E19," ",CHAR(127),LEN('múzea SR'!E19)-LEN(SUBSTITUTE('múzea SR'!E19," ",""))-2)))</f>
        <v>01 Stará Ľubovňa</v>
      </c>
      <c r="D26" s="15" t="str">
        <f>RIGHT('múzea SR'!B19,LEN('múzea SR'!B19)-FIND("/",'múzea SR'!B19))</f>
        <v>98</v>
      </c>
      <c r="E26" s="15" t="str">
        <f>IF(LEN(RIGHT('múzea SR'!B19,LEN('múzea SR'!B19)-FIND("/",'múzea SR'!B19)))=2,CONCATENATE("19",RIGHT('múzea SR'!B19,LEN('múzea SR'!B19)-FIND("/",'múzea SR'!B19))),RIGHT('múzea SR'!B19,LEN('múzea SR'!B19)-FIND("/",'múzea SR'!B19)))</f>
        <v>1998</v>
      </c>
      <c r="F26" s="15" t="str">
        <f>IFERROR(LEFT('múzea SR'!H19,SEARCH(".",'múzea SR'!H19)),"")</f>
        <v>PhDr.</v>
      </c>
      <c r="G26" s="15" t="str">
        <f>RIGHT('múzea SR'!F19,LEN('múzea SR'!F19)-SEARCH("email: ",'múzea SR'!F19)-6)</f>
        <v>muzeum@slnet.sk</v>
      </c>
    </row>
    <row r="27" spans="1:7" ht="15.75">
      <c r="A27" s="19"/>
      <c r="B27" s="50" t="str">
        <f>CONCATENATE('múzea SR'!C20," sa nachádza v ",IF('múzea SR'!D20="TT","Trnavskom kraji.",IF('múzea SR'!D20="ZA","Žilinskom kraji.",IF('múzea SR'!D20="TN","Trenčianskom kraji.",IF('múzea SR'!D20="KE","Košickom kraji.","Bratislavskom kraji.")))))</f>
        <v>Malokarpatské múzeum v Pezinku sa nachádza v Bratislavskom kraji.</v>
      </c>
      <c r="C27" s="15" t="str">
        <f>RIGHT('múzea SR'!E20,LEN('múzea SR'!E20)-SEARCH(CHAR(127),SUBSTITUTE('múzea SR'!E20," ",CHAR(127),LEN('múzea SR'!E20)-LEN(SUBSTITUTE('múzea SR'!E20," ",""))-2)))</f>
        <v>902 01 Pezinok</v>
      </c>
      <c r="D27" s="15" t="str">
        <f>RIGHT('múzea SR'!B20,LEN('múzea SR'!B20)-FIND("/",'múzea SR'!B20))</f>
        <v>98</v>
      </c>
      <c r="E27" s="15" t="str">
        <f>IF(LEN(RIGHT('múzea SR'!B20,LEN('múzea SR'!B20)-FIND("/",'múzea SR'!B20)))=2,CONCATENATE("19",RIGHT('múzea SR'!B20,LEN('múzea SR'!B20)-FIND("/",'múzea SR'!B20))),RIGHT('múzea SR'!B20,LEN('múzea SR'!B20)-FIND("/",'múzea SR'!B20)))</f>
        <v>1998</v>
      </c>
      <c r="F27" s="15" t="str">
        <f>IFERROR(LEFT('múzea SR'!H20,SEARCH(".",'múzea SR'!H20)),"")</f>
        <v>PhDr.</v>
      </c>
      <c r="G27" s="15" t="str">
        <f>RIGHT('múzea SR'!F20,LEN('múzea SR'!F20)-SEARCH("email: ",'múzea SR'!F20)-6)</f>
        <v>muzeumpezinok@muzeumpezinok.sk</v>
      </c>
    </row>
    <row r="28" spans="1:7" ht="15.75">
      <c r="A28" s="19"/>
      <c r="B28" s="50" t="str">
        <f>CONCATENATE('múzea SR'!C21," sa nachádza v ",IF('múzea SR'!D21="TT","Trnavskom kraji.",IF('múzea SR'!D21="ZA","Žilinskom kraji.",IF('múzea SR'!D21="TN","Trenčianskom kraji.",IF('múzea SR'!D21="KE","Košickom kraji.","Bratislavskom kraji.")))))</f>
        <v>Mestské múzeum a galéria v Holíči sa nachádza v Trnavskom kraji.</v>
      </c>
      <c r="C28" s="15" t="str">
        <f>RIGHT('múzea SR'!E21,LEN('múzea SR'!E21)-SEARCH(CHAR(127),SUBSTITUTE('múzea SR'!E21," ",CHAR(127),LEN('múzea SR'!E21)-LEN(SUBSTITUTE('múzea SR'!E21," ",""))-2)))</f>
        <v>908 51 Holíč</v>
      </c>
      <c r="D28" s="15" t="str">
        <f>RIGHT('múzea SR'!B21,LEN('múzea SR'!B21)-FIND("/",'múzea SR'!B21))</f>
        <v>2009</v>
      </c>
      <c r="E28" s="15" t="str">
        <f>IF(LEN(RIGHT('múzea SR'!B21,LEN('múzea SR'!B21)-FIND("/",'múzea SR'!B21)))=2,CONCATENATE("19",RIGHT('múzea SR'!B21,LEN('múzea SR'!B21)-FIND("/",'múzea SR'!B21))),RIGHT('múzea SR'!B21,LEN('múzea SR'!B21)-FIND("/",'múzea SR'!B21)))</f>
        <v>2009</v>
      </c>
      <c r="F28" s="15" t="str">
        <f>IFERROR(LEFT('múzea SR'!H21,SEARCH(".",'múzea SR'!H21)),"")</f>
        <v>Ing.</v>
      </c>
      <c r="G28" s="15" t="str">
        <f>RIGHT('múzea SR'!F21,LEN('múzea SR'!F21)-SEARCH("email: ",'múzea SR'!F21)-6)</f>
        <v>tikholic@holic.sk</v>
      </c>
    </row>
    <row r="29" spans="1:7" ht="15.75">
      <c r="A29" s="19"/>
      <c r="B29" s="50" t="str">
        <f>CONCATENATE('múzea SR'!C22," sa nachádza v ",IF('múzea SR'!D22="TT","Trnavskom kraji.",IF('múzea SR'!D22="ZA","Žilinskom kraji.",IF('múzea SR'!D22="TN","Trenčianskom kraji.",IF('múzea SR'!D22="KE","Košickom kraji.","Bratislavskom kraji.")))))</f>
        <v>Mestské múzeum a galéria vo Veľkom Šariši sa nachádza v Bratislavskom kraji.</v>
      </c>
      <c r="C29" s="15" t="str">
        <f>RIGHT('múzea SR'!E22,LEN('múzea SR'!E22)-SEARCH(CHAR(127),SUBSTITUTE('múzea SR'!E22," ",CHAR(127),LEN('múzea SR'!E22)-LEN(SUBSTITUTE('múzea SR'!E22," ",""))-2)))</f>
        <v xml:space="preserve">Veľký Šariš </v>
      </c>
      <c r="D29" s="15" t="str">
        <f>RIGHT('múzea SR'!B22,LEN('múzea SR'!B22)-FIND("/",'múzea SR'!B22))</f>
        <v>2000</v>
      </c>
      <c r="E29" s="15" t="str">
        <f>IF(LEN(RIGHT('múzea SR'!B22,LEN('múzea SR'!B22)-FIND("/",'múzea SR'!B22)))=2,CONCATENATE("19",RIGHT('múzea SR'!B22,LEN('múzea SR'!B22)-FIND("/",'múzea SR'!B22))),RIGHT('múzea SR'!B22,LEN('múzea SR'!B22)-FIND("/",'múzea SR'!B22)))</f>
        <v>2000</v>
      </c>
      <c r="F29" s="15" t="str">
        <f>IFERROR(LEFT('múzea SR'!H22,SEARCH(".",'múzea SR'!H22)),"")</f>
        <v>Mgr.</v>
      </c>
      <c r="G29" s="15" t="str">
        <f>RIGHT('múzea SR'!F22,LEN('múzea SR'!F22)-SEARCH("email: ",'múzea SR'!F22)-6)</f>
        <v>mmagvelkysaris@gmail.com</v>
      </c>
    </row>
    <row r="30" spans="1:7" ht="15.75">
      <c r="A30" s="19"/>
      <c r="B30" s="50" t="str">
        <f>CONCATENATE('múzea SR'!C23," sa nachádza v ",IF('múzea SR'!D23="TT","Trnavskom kraji.",IF('múzea SR'!D23="ZA","Žilinskom kraji.",IF('múzea SR'!D23="TN","Trenčianskom kraji.",IF('múzea SR'!D23="KE","Košickom kraji.","Bratislavskom kraji.")))))</f>
        <v>Mestské múzeum Štúrovo sa nachádza v Bratislavskom kraji.</v>
      </c>
      <c r="C30" s="15" t="str">
        <f>RIGHT('múzea SR'!E23,LEN('múzea SR'!E23)-SEARCH(CHAR(127),SUBSTITUTE('múzea SR'!E23," ",CHAR(127),LEN('múzea SR'!E23)-LEN(SUBSTITUTE('múzea SR'!E23," ",""))-2)))</f>
        <v>943 01 Štúrovo</v>
      </c>
      <c r="D30" s="15" t="str">
        <f>RIGHT('múzea SR'!B23,LEN('múzea SR'!B23)-FIND("/",'múzea SR'!B23))</f>
        <v>2005</v>
      </c>
      <c r="E30" s="15" t="str">
        <f>IF(LEN(RIGHT('múzea SR'!B23,LEN('múzea SR'!B23)-FIND("/",'múzea SR'!B23)))=2,CONCATENATE("19",RIGHT('múzea SR'!B23,LEN('múzea SR'!B23)-FIND("/",'múzea SR'!B23))),RIGHT('múzea SR'!B23,LEN('múzea SR'!B23)-FIND("/",'múzea SR'!B23)))</f>
        <v>2005</v>
      </c>
      <c r="F30" s="15" t="str">
        <f>IFERROR(LEFT('múzea SR'!H23,SEARCH(".",'múzea SR'!H23)),"")</f>
        <v/>
      </c>
      <c r="G30" s="15" t="str">
        <f>RIGHT('múzea SR'!F23,LEN('múzea SR'!F23)-SEARCH("email: ",'múzea SR'!F23)-6)</f>
        <v>muzeum.sturovo@zoznam.sk</v>
      </c>
    </row>
    <row r="31" spans="1:7" ht="15.75">
      <c r="A31" s="19"/>
      <c r="B31" s="50" t="str">
        <f>CONCATENATE('múzea SR'!C24," sa nachádza v ",IF('múzea SR'!D24="TT","Trnavskom kraji.",IF('múzea SR'!D24="ZA","Žilinskom kraji.",IF('múzea SR'!D24="TN","Trenčianskom kraji.",IF('múzea SR'!D24="KE","Košickom kraji.","Bratislavskom kraji.")))))</f>
        <v>Mestské múzeum Šurany sa nachádza v Bratislavskom kraji.</v>
      </c>
      <c r="C31" s="15" t="str">
        <f>RIGHT('múzea SR'!E24,LEN('múzea SR'!E24)-SEARCH(CHAR(127),SUBSTITUTE('múzea SR'!E24," ",CHAR(127),LEN('múzea SR'!E24)-LEN(SUBSTITUTE('múzea SR'!E24," ",""))-2)))</f>
        <v>942 01 Šurany</v>
      </c>
      <c r="D31" s="15" t="str">
        <f>RIGHT('múzea SR'!B24,LEN('múzea SR'!B24)-FIND("/",'múzea SR'!B24))</f>
        <v>2007</v>
      </c>
      <c r="E31" s="15" t="str">
        <f>IF(LEN(RIGHT('múzea SR'!B24,LEN('múzea SR'!B24)-FIND("/",'múzea SR'!B24)))=2,CONCATENATE("19",RIGHT('múzea SR'!B24,LEN('múzea SR'!B24)-FIND("/",'múzea SR'!B24))),RIGHT('múzea SR'!B24,LEN('múzea SR'!B24)-FIND("/",'múzea SR'!B24)))</f>
        <v>2007</v>
      </c>
      <c r="F31" s="15" t="str">
        <f>IFERROR(LEFT('múzea SR'!H24,SEARCH(".",'múzea SR'!H24)),"")</f>
        <v>RNDr.</v>
      </c>
      <c r="G31" s="15" t="str">
        <f>RIGHT('múzea SR'!F24,LEN('múzea SR'!F24)-SEARCH("email: ",'múzea SR'!F24)-6)</f>
        <v>msks-surany@szm.sk</v>
      </c>
    </row>
    <row r="32" spans="1:7" ht="15.75">
      <c r="A32" s="19"/>
      <c r="B32" s="50" t="str">
        <f>CONCATENATE('múzea SR'!C25," sa nachádza v ",IF('múzea SR'!D25="TT","Trnavskom kraji.",IF('múzea SR'!D25="ZA","Žilinskom kraji.",IF('múzea SR'!D25="TN","Trenčianskom kraji.",IF('múzea SR'!D25="KE","Košickom kraji.","Bratislavskom kraji.")))))</f>
        <v>Mestské múzeum v Pezinku sa nachádza v Bratislavskom kraji.</v>
      </c>
      <c r="C32" s="15" t="str">
        <f>RIGHT('múzea SR'!E25,LEN('múzea SR'!E25)-SEARCH(CHAR(127),SUBSTITUTE('múzea SR'!E25," ",CHAR(127),LEN('múzea SR'!E25)-LEN(SUBSTITUTE('múzea SR'!E25," ",""))-2)))</f>
        <v>902 01 Pezinok</v>
      </c>
      <c r="D32" s="15" t="str">
        <f>RIGHT('múzea SR'!B25,LEN('múzea SR'!B25)-FIND("/",'múzea SR'!B25))</f>
        <v>2003</v>
      </c>
      <c r="E32" s="15" t="str">
        <f>IF(LEN(RIGHT('múzea SR'!B25,LEN('múzea SR'!B25)-FIND("/",'múzea SR'!B25)))=2,CONCATENATE("19",RIGHT('múzea SR'!B25,LEN('múzea SR'!B25)-FIND("/",'múzea SR'!B25))),RIGHT('múzea SR'!B25,LEN('múzea SR'!B25)-FIND("/",'múzea SR'!B25)))</f>
        <v>2003</v>
      </c>
      <c r="F32" s="15" t="str">
        <f>IFERROR(LEFT('múzea SR'!H25,SEARCH(".",'múzea SR'!H25)),"")</f>
        <v>PhDr.</v>
      </c>
      <c r="G32" s="15" t="str">
        <f>RIGHT('múzea SR'!F25,LEN('múzea SR'!F25)-SEARCH("email: ",'múzea SR'!F25)-6)</f>
        <v>pospechova@mestskemuzeumpk.sk</v>
      </c>
    </row>
    <row r="33" spans="1:7" ht="15.75">
      <c r="A33" s="19"/>
      <c r="B33" s="50" t="str">
        <f>CONCATENATE('múzea SR'!C26," sa nachádza v ",IF('múzea SR'!D26="TT","Trnavskom kraji.",IF('múzea SR'!D26="ZA","Žilinskom kraji.",IF('múzea SR'!D26="TN","Trenčianskom kraji.",IF('múzea SR'!D26="KE","Košickom kraji.","Bratislavskom kraji.")))))</f>
        <v>Mestské múzeum v Rajci sa nachádza v Žilinskom kraji.</v>
      </c>
      <c r="C33" s="15" t="str">
        <f>RIGHT('múzea SR'!E26,LEN('múzea SR'!E26)-SEARCH(CHAR(127),SUBSTITUTE('múzea SR'!E26," ",CHAR(127),LEN('múzea SR'!E26)-LEN(SUBSTITUTE('múzea SR'!E26," ",""))-2)))</f>
        <v>015 01 Rajec</v>
      </c>
      <c r="D33" s="15" t="str">
        <f>RIGHT('múzea SR'!B26,LEN('múzea SR'!B26)-FIND("/",'múzea SR'!B26))</f>
        <v>2002</v>
      </c>
      <c r="E33" s="15" t="str">
        <f>IF(LEN(RIGHT('múzea SR'!B26,LEN('múzea SR'!B26)-FIND("/",'múzea SR'!B26)))=2,CONCATENATE("19",RIGHT('múzea SR'!B26,LEN('múzea SR'!B26)-FIND("/",'múzea SR'!B26))),RIGHT('múzea SR'!B26,LEN('múzea SR'!B26)-FIND("/",'múzea SR'!B26)))</f>
        <v>2002</v>
      </c>
      <c r="F33" s="15" t="str">
        <f>IFERROR(LEFT('múzea SR'!H26,SEARCH(".",'múzea SR'!H26)),"")</f>
        <v/>
      </c>
      <c r="G33" s="15" t="str">
        <f>RIGHT('múzea SR'!F26,LEN('múzea SR'!F26)-SEARCH("email: ",'múzea SR'!F26)-6)</f>
        <v>msks@rajec.net</v>
      </c>
    </row>
    <row r="34" spans="1:7" ht="15.75">
      <c r="A34" s="19"/>
      <c r="B34" s="50" t="str">
        <f>CONCATENATE('múzea SR'!C27," sa nachádza v ",IF('múzea SR'!D27="TT","Trnavskom kraji.",IF('múzea SR'!D27="ZA","Žilinskom kraji.",IF('múzea SR'!D27="TN","Trenčianskom kraji.",IF('múzea SR'!D27="KE","Košickom kraji.","Bratislavskom kraji.")))))</f>
        <v>Mestské múzeum v Senci sa nachádza v Bratislavskom kraji.</v>
      </c>
      <c r="C34" s="15" t="str">
        <f>RIGHT('múzea SR'!E27,LEN('múzea SR'!E27)-SEARCH(CHAR(127),SUBSTITUTE('múzea SR'!E27," ",CHAR(127),LEN('múzea SR'!E27)-LEN(SUBSTITUTE('múzea SR'!E27," ",""))-2)))</f>
        <v>903 01 Senec</v>
      </c>
      <c r="D34" s="15" t="str">
        <f>RIGHT('múzea SR'!B27,LEN('múzea SR'!B27)-FIND("/",'múzea SR'!B27))</f>
        <v>2010</v>
      </c>
      <c r="E34" s="15" t="str">
        <f>IF(LEN(RIGHT('múzea SR'!B27,LEN('múzea SR'!B27)-FIND("/",'múzea SR'!B27)))=2,CONCATENATE("19",RIGHT('múzea SR'!B27,LEN('múzea SR'!B27)-FIND("/",'múzea SR'!B27))),RIGHT('múzea SR'!B27,LEN('múzea SR'!B27)-FIND("/",'múzea SR'!B27)))</f>
        <v>2010</v>
      </c>
      <c r="F34" s="15" t="str">
        <f>IFERROR(LEFT('múzea SR'!H27,SEARCH(".",'múzea SR'!H27)),"")</f>
        <v>Mgr.</v>
      </c>
      <c r="G34" s="15" t="str">
        <f>RIGHT('múzea SR'!F27,LEN('múzea SR'!F27)-SEARCH("email: ",'múzea SR'!F27)-6)</f>
        <v>muzeum@senec.sk  </v>
      </c>
    </row>
    <row r="35" spans="1:7" ht="15.75">
      <c r="A35" s="19"/>
      <c r="B35" s="50" t="str">
        <f>CONCATENATE('múzea SR'!C28," sa nachádza v ",IF('múzea SR'!D28="TT","Trnavskom kraji.",IF('múzea SR'!D28="ZA","Žilinskom kraji.",IF('múzea SR'!D28="TN","Trenčianskom kraji.",IF('múzea SR'!D28="KE","Košickom kraji.","Bratislavskom kraji.")))))</f>
        <v>Miestne múzeum Turany sa nachádza v Žilinskom kraji.</v>
      </c>
      <c r="C35" s="15" t="str">
        <f>RIGHT('múzea SR'!E28,LEN('múzea SR'!E28)-SEARCH(CHAR(127),SUBSTITUTE('múzea SR'!E28," ",CHAR(127),LEN('múzea SR'!E28)-LEN(SUBSTITUTE('múzea SR'!E28," ",""))-2)))</f>
        <v>038 53 Turany</v>
      </c>
      <c r="D35" s="15" t="str">
        <f>RIGHT('múzea SR'!B28,LEN('múzea SR'!B28)-FIND("/",'múzea SR'!B28))</f>
        <v>2003</v>
      </c>
      <c r="E35" s="15" t="str">
        <f>IF(LEN(RIGHT('múzea SR'!B28,LEN('múzea SR'!B28)-FIND("/",'múzea SR'!B28)))=2,CONCATENATE("19",RIGHT('múzea SR'!B28,LEN('múzea SR'!B28)-FIND("/",'múzea SR'!B28))),RIGHT('múzea SR'!B28,LEN('múzea SR'!B28)-FIND("/",'múzea SR'!B28)))</f>
        <v>2003</v>
      </c>
      <c r="F35" s="15" t="str">
        <f>IFERROR(LEFT('múzea SR'!H28,SEARCH(".",'múzea SR'!H28)),"")</f>
        <v>Mgr.</v>
      </c>
      <c r="G35" s="15" t="str">
        <f>RIGHT('múzea SR'!F28,LEN('múzea SR'!F28)-SEARCH("email: ",'múzea SR'!F28)-6)</f>
        <v>obecturany@nextra.sk</v>
      </c>
    </row>
    <row r="36" spans="1:7" ht="15.75">
      <c r="A36" s="19"/>
      <c r="B36" s="50" t="str">
        <f>CONCATENATE('múzea SR'!C29," sa nachádza v ",IF('múzea SR'!D29="TT","Trnavskom kraji.",IF('múzea SR'!D29="ZA","Žilinskom kraji.",IF('múzea SR'!D29="TN","Trenčianskom kraji.",IF('múzea SR'!D29="KE","Košickom kraji.","Bratislavskom kraji.")))))</f>
        <v>Múzejno-dokumentačné centrum železníc SR sa nachádza v Bratislavskom kraji.</v>
      </c>
      <c r="C36" s="15" t="str">
        <f>RIGHT('múzea SR'!E29,LEN('múzea SR'!E29)-SEARCH(CHAR(127),SUBSTITUTE('múzea SR'!E29," ",CHAR(127),LEN('múzea SR'!E29)-LEN(SUBSTITUTE('múzea SR'!E29," ",""))-2)))</f>
        <v>831 06 Bratislava</v>
      </c>
      <c r="D36" s="15" t="str">
        <f>RIGHT('múzea SR'!B29,LEN('múzea SR'!B29)-FIND("/",'múzea SR'!B29))</f>
        <v>2000</v>
      </c>
      <c r="E36" s="15" t="str">
        <f>IF(LEN(RIGHT('múzea SR'!B29,LEN('múzea SR'!B29)-FIND("/",'múzea SR'!B29)))=2,CONCATENATE("19",RIGHT('múzea SR'!B29,LEN('múzea SR'!B29)-FIND("/",'múzea SR'!B29))),RIGHT('múzea SR'!B29,LEN('múzea SR'!B29)-FIND("/",'múzea SR'!B29)))</f>
        <v>2000</v>
      </c>
      <c r="F36" s="15" t="str">
        <f>IFERROR(LEFT('múzea SR'!H29,SEARCH(".",'múzea SR'!H29)),"")</f>
        <v>Ing.</v>
      </c>
      <c r="G36" s="15" t="str">
        <f>RIGHT('múzea SR'!F29,LEN('múzea SR'!F29)-SEARCH("email: ",'múzea SR'!F29)-6)</f>
        <v>tunega.michal@zsr.sk</v>
      </c>
    </row>
    <row r="37" spans="1:7" ht="15.75">
      <c r="A37" s="19"/>
      <c r="B37" s="50" t="str">
        <f>CONCATENATE('múzea SR'!C30," sa nachádza v ",IF('múzea SR'!D30="TT","Trnavskom kraji.",IF('múzea SR'!D30="ZA","Žilinskom kraji.",IF('múzea SR'!D30="TN","Trenčianskom kraji.",IF('múzea SR'!D30="KE","Košickom kraji.","Bratislavskom kraji.")))))</f>
        <v>Múzeum a Kultúrne centrum južného Zemplína  sa nachádza v Košickom kraji.</v>
      </c>
      <c r="C37" s="15" t="str">
        <f>RIGHT('múzea SR'!E30,LEN('múzea SR'!E30)-SEARCH(CHAR(127),SUBSTITUTE('múzea SR'!E30," ",CHAR(127),LEN('múzea SR'!E30)-LEN(SUBSTITUTE('múzea SR'!E30," ",""))-2)))</f>
        <v>075 01 Trebišov</v>
      </c>
      <c r="D37" s="15" t="str">
        <f>RIGHT('múzea SR'!B30,LEN('múzea SR'!B30)-FIND("/",'múzea SR'!B30))</f>
        <v>98</v>
      </c>
      <c r="E37" s="15" t="str">
        <f>IF(LEN(RIGHT('múzea SR'!B30,LEN('múzea SR'!B30)-FIND("/",'múzea SR'!B30)))=2,CONCATENATE("19",RIGHT('múzea SR'!B30,LEN('múzea SR'!B30)-FIND("/",'múzea SR'!B30))),RIGHT('múzea SR'!B30,LEN('múzea SR'!B30)-FIND("/",'múzea SR'!B30)))</f>
        <v>1998</v>
      </c>
      <c r="F37" s="15" t="str">
        <f>IFERROR(LEFT('múzea SR'!H30,SEARCH(".",'múzea SR'!H30)),"")</f>
        <v>Mgr.</v>
      </c>
      <c r="G37" s="15" t="str">
        <f>RIGHT('múzea SR'!F30,LEN('múzea SR'!F30)-SEARCH("email: ",'múzea SR'!F30)-6)</f>
        <v>trebisov.muzeum@vucke.sk</v>
      </c>
    </row>
    <row r="38" spans="1:7" ht="15.75">
      <c r="A38" s="19"/>
      <c r="B38" s="50" t="str">
        <f>CONCATENATE('múzea SR'!C31," sa nachádza v ",IF('múzea SR'!D31="TT","Trnavskom kraji.",IF('múzea SR'!D31="ZA","Žilinskom kraji.",IF('múzea SR'!D31="TN","Trenčianskom kraji.",IF('múzea SR'!D31="KE","Košickom kraji.","Bratislavskom kraji.")))))</f>
        <v>Múzeum Andreja Sládkoviča v Krupine sa nachádza v Bratislavskom kraji.</v>
      </c>
      <c r="C38" s="15" t="str">
        <f>RIGHT('múzea SR'!E31,LEN('múzea SR'!E31)-SEARCH(CHAR(127),SUBSTITUTE('múzea SR'!E31," ",CHAR(127),LEN('múzea SR'!E31)-LEN(SUBSTITUTE('múzea SR'!E31," ",""))-2)))</f>
        <v>963 01 Krupina</v>
      </c>
      <c r="D38" s="15" t="str">
        <f>RIGHT('múzea SR'!B31,LEN('múzea SR'!B31)-FIND("/",'múzea SR'!B31))</f>
        <v>2012</v>
      </c>
      <c r="E38" s="15" t="str">
        <f>IF(LEN(RIGHT('múzea SR'!B31,LEN('múzea SR'!B31)-FIND("/",'múzea SR'!B31)))=2,CONCATENATE("19",RIGHT('múzea SR'!B31,LEN('múzea SR'!B31)-FIND("/",'múzea SR'!B31))),RIGHT('múzea SR'!B31,LEN('múzea SR'!B31)-FIND("/",'múzea SR'!B31)))</f>
        <v>2012</v>
      </c>
      <c r="F38" s="15" t="str">
        <f>IFERROR(LEFT('múzea SR'!H31,SEARCH(".",'múzea SR'!H31)),"")</f>
        <v/>
      </c>
      <c r="G38" s="15" t="str">
        <f>RIGHT('múzea SR'!F31,LEN('múzea SR'!F31)-SEARCH("email: ",'múzea SR'!F31)-6)</f>
        <v>muzeum@krupina.sk</v>
      </c>
    </row>
    <row r="39" spans="1:7" ht="15.75">
      <c r="A39" s="19"/>
      <c r="B39" s="50" t="str">
        <f>CONCATENATE('múzea SR'!C32," sa nachádza v ",IF('múzea SR'!D32="TT","Trnavskom kraji.",IF('múzea SR'!D32="ZA","Žilinskom kraji.",IF('múzea SR'!D32="TN","Trenčianskom kraji.",IF('múzea SR'!D32="KE","Košickom kraji.","Bratislavskom kraji.")))))</f>
        <v>Múzeum Červený Kláštor sa nachádza v Bratislavskom kraji.</v>
      </c>
      <c r="C39" s="15" t="str">
        <f>RIGHT('múzea SR'!E32,LEN('múzea SR'!E32)-SEARCH(CHAR(127),SUBSTITUTE('múzea SR'!E32," ",CHAR(127),LEN('múzea SR'!E32)-LEN(SUBSTITUTE('múzea SR'!E32," ",""))-2)))</f>
        <v>06 Červený Kláštor</v>
      </c>
      <c r="D39" s="15" t="str">
        <f>RIGHT('múzea SR'!B32,LEN('múzea SR'!B32)-FIND("/",'múzea SR'!B32))</f>
        <v>2011</v>
      </c>
      <c r="E39" s="15" t="str">
        <f>IF(LEN(RIGHT('múzea SR'!B32,LEN('múzea SR'!B32)-FIND("/",'múzea SR'!B32)))=2,CONCATENATE("19",RIGHT('múzea SR'!B32,LEN('múzea SR'!B32)-FIND("/",'múzea SR'!B32))),RIGHT('múzea SR'!B32,LEN('múzea SR'!B32)-FIND("/",'múzea SR'!B32)))</f>
        <v>2011</v>
      </c>
      <c r="F39" s="15" t="str">
        <f>IFERROR(LEFT('múzea SR'!H32,SEARCH(".",'múzea SR'!H32)),"")</f>
        <v>PhDr.</v>
      </c>
      <c r="G39" s="15" t="str">
        <f>RIGHT('múzea SR'!F32,LEN('múzea SR'!F32)-SEARCH("email: ",'múzea SR'!F32)-6)</f>
        <v>muzeumcervenyklastor@muzeumcervenyklastor.sk</v>
      </c>
    </row>
    <row r="40" spans="1:7" ht="15.75">
      <c r="A40" s="19"/>
      <c r="B40" s="50" t="str">
        <f>CONCATENATE('múzea SR'!C33," sa nachádza v ",IF('múzea SR'!D33="TT","Trnavskom kraji.",IF('múzea SR'!D33="ZA","Žilinskom kraji.",IF('múzea SR'!D33="TN","Trenčianskom kraji.",IF('múzea SR'!D33="KE","Košickom kraji.","Bratislavskom kraji.")))))</f>
        <v>Múzeum divadelného ústavu  sa nachádza v Bratislavskom kraji.</v>
      </c>
      <c r="C40" s="15" t="str">
        <f>RIGHT('múzea SR'!E33,LEN('múzea SR'!E33)-SEARCH(CHAR(127),SUBSTITUTE('múzea SR'!E33," ",CHAR(127),LEN('múzea SR'!E33)-LEN(SUBSTITUTE('múzea SR'!E33," ",""))-2)))</f>
        <v>813 57 Bratislava</v>
      </c>
      <c r="D40" s="15" t="str">
        <f>RIGHT('múzea SR'!B33,LEN('múzea SR'!B33)-FIND("/",'múzea SR'!B33))</f>
        <v>2006</v>
      </c>
      <c r="E40" s="15" t="str">
        <f>IF(LEN(RIGHT('múzea SR'!B33,LEN('múzea SR'!B33)-FIND("/",'múzea SR'!B33)))=2,CONCATENATE("19",RIGHT('múzea SR'!B33,LEN('múzea SR'!B33)-FIND("/",'múzea SR'!B33))),RIGHT('múzea SR'!B33,LEN('múzea SR'!B33)-FIND("/",'múzea SR'!B33)))</f>
        <v>2006</v>
      </c>
      <c r="F40" s="15" t="str">
        <f>IFERROR(LEFT('múzea SR'!H33,SEARCH(".",'múzea SR'!H33)),"")</f>
        <v>PhDr.</v>
      </c>
      <c r="G40" s="15" t="str">
        <f>RIGHT('múzea SR'!F33,LEN('múzea SR'!F33)-SEARCH("email: ",'múzea SR'!F33)-6)</f>
        <v>oleg.dlouhy@theatre.sk</v>
      </c>
    </row>
    <row r="41" spans="1:7" ht="15.75">
      <c r="A41" s="19"/>
      <c r="B41" s="50" t="str">
        <f>CONCATENATE('múzea SR'!C34," sa nachádza v ",IF('múzea SR'!D34="TT","Trnavskom kraji.",IF('múzea SR'!D34="ZA","Žilinskom kraji.",IF('múzea SR'!D34="TN","Trenčianskom kraji.",IF('múzea SR'!D34="KE","Košickom kraji.","Bratislavskom kraji.")))))</f>
        <v>Múzeum Jána Cikkera  sa nachádza v Bratislavskom kraji.</v>
      </c>
      <c r="C41" s="15" t="str">
        <f>RIGHT('múzea SR'!E34,LEN('múzea SR'!E34)-SEARCH(CHAR(127),SUBSTITUTE('múzea SR'!E34," ",CHAR(127),LEN('múzea SR'!E34)-LEN(SUBSTITUTE('múzea SR'!E34," ",""))-2)))</f>
        <v>811 01 Bratislava</v>
      </c>
      <c r="D41" s="15" t="str">
        <f>RIGHT('múzea SR'!B34,LEN('múzea SR'!B34)-FIND("/",'múzea SR'!B34))</f>
        <v>2003</v>
      </c>
      <c r="E41" s="15" t="str">
        <f>IF(LEN(RIGHT('múzea SR'!B34,LEN('múzea SR'!B34)-FIND("/",'múzea SR'!B34)))=2,CONCATENATE("19",RIGHT('múzea SR'!B34,LEN('múzea SR'!B34)-FIND("/",'múzea SR'!B34))),RIGHT('múzea SR'!B34,LEN('múzea SR'!B34)-FIND("/",'múzea SR'!B34)))</f>
        <v>2003</v>
      </c>
      <c r="F41" s="15" t="str">
        <f>IFERROR(LEFT('múzea SR'!H34,SEARCH(".",'múzea SR'!H34)),"")</f>
        <v>Mgr.</v>
      </c>
      <c r="G41" s="15" t="str">
        <f>RIGHT('múzea SR'!F34,LEN('múzea SR'!F34)-SEARCH("email: ",'múzea SR'!F34)-6)</f>
        <v xml:space="preserve">muzeumjcikker@stonline.sk </v>
      </c>
    </row>
    <row r="42" spans="1:7" ht="15.75">
      <c r="A42" s="19"/>
      <c r="B42" s="50" t="str">
        <f>CONCATENATE('múzea SR'!C35," sa nachádza v ",IF('múzea SR'!D35="TT","Trnavskom kraji.",IF('múzea SR'!D35="ZA","Žilinskom kraji.",IF('múzea SR'!D35="TN","Trenčianskom kraji.",IF('múzea SR'!D35="KE","Košickom kraji.","Bratislavskom kraji.")))))</f>
        <v>Múzeum Jána Thaina v Nových Zámkoch 
– Thain János Múzeum Érsekújvár sa nachádza v Bratislavskom kraji.</v>
      </c>
      <c r="C42" s="15" t="str">
        <f>RIGHT('múzea SR'!E35,LEN('múzea SR'!E35)-SEARCH(CHAR(127),SUBSTITUTE('múzea SR'!E35," ",CHAR(127),LEN('múzea SR'!E35)-LEN(SUBSTITUTE('múzea SR'!E35," ",""))-2)))</f>
        <v>62 Nové Zámky</v>
      </c>
      <c r="D42" s="15" t="str">
        <f>RIGHT('múzea SR'!B35,LEN('múzea SR'!B35)-FIND("/",'múzea SR'!B35))</f>
        <v>98</v>
      </c>
      <c r="E42" s="15" t="str">
        <f>IF(LEN(RIGHT('múzea SR'!B35,LEN('múzea SR'!B35)-FIND("/",'múzea SR'!B35)))=2,CONCATENATE("19",RIGHT('múzea SR'!B35,LEN('múzea SR'!B35)-FIND("/",'múzea SR'!B35))),RIGHT('múzea SR'!B35,LEN('múzea SR'!B35)-FIND("/",'múzea SR'!B35)))</f>
        <v>1998</v>
      </c>
      <c r="F42" s="15" t="str">
        <f>IFERROR(LEFT('múzea SR'!H35,SEARCH(".",'múzea SR'!H35)),"")</f>
        <v/>
      </c>
      <c r="G42" s="15" t="str">
        <f>RIGHT('múzea SR'!F35,LEN('múzea SR'!F35)-SEARCH("email: ",'múzea SR'!F35)-6)</f>
        <v>muzeumnz@mail.t-com.sk</v>
      </c>
    </row>
    <row r="43" spans="1:7" ht="15.75">
      <c r="A43" s="19"/>
      <c r="B43" s="50" t="str">
        <f>CONCATENATE('múzea SR'!C36," sa nachádza v ",IF('múzea SR'!D36="TT","Trnavskom kraji.",IF('múzea SR'!D36="ZA","Žilinskom kraji.",IF('múzea SR'!D36="TN","Trenčianskom kraji.",IF('múzea SR'!D36="KE","Košickom kraji.","Bratislavskom kraji.")))))</f>
        <v>Múzeum Janka Kráľa  sa nachádza v Žilinskom kraji.</v>
      </c>
      <c r="C43" s="15" t="str">
        <f>RIGHT('múzea SR'!E36,LEN('múzea SR'!E36)-SEARCH(CHAR(127),SUBSTITUTE('múzea SR'!E36," ",CHAR(127),LEN('múzea SR'!E36)-LEN(SUBSTITUTE('múzea SR'!E36," ",""))-2)))</f>
        <v>01 Liptovský Mikuláš</v>
      </c>
      <c r="D43" s="15" t="str">
        <f>RIGHT('múzea SR'!B36,LEN('múzea SR'!B36)-FIND("/",'múzea SR'!B36))</f>
        <v>2002</v>
      </c>
      <c r="E43" s="15" t="str">
        <f>IF(LEN(RIGHT('múzea SR'!B36,LEN('múzea SR'!B36)-FIND("/",'múzea SR'!B36)))=2,CONCATENATE("19",RIGHT('múzea SR'!B36,LEN('múzea SR'!B36)-FIND("/",'múzea SR'!B36))),RIGHT('múzea SR'!B36,LEN('múzea SR'!B36)-FIND("/",'múzea SR'!B36)))</f>
        <v>2002</v>
      </c>
      <c r="F43" s="15" t="str">
        <f>IFERROR(LEFT('múzea SR'!H36,SEARCH(".",'múzea SR'!H36)),"")</f>
        <v>Mgr.</v>
      </c>
      <c r="G43" s="15" t="str">
        <f>RIGHT('múzea SR'!F36,LEN('múzea SR'!F36)-SEARCH("email: ",'múzea SR'!F36)-6)</f>
        <v>muzeumjk@mjk.lm.sk</v>
      </c>
    </row>
    <row r="44" spans="1:7" ht="15.75">
      <c r="A44" s="19"/>
      <c r="B44" s="50" t="str">
        <f>CONCATENATE('múzea SR'!C37," sa nachádza v ",IF('múzea SR'!D37="TT","Trnavskom kraji.",IF('múzea SR'!D37="ZA","Žilinskom kraji.",IF('múzea SR'!D37="TN","Trenčianskom kraji.",IF('múzea SR'!D37="KE","Košickom kraji.","Bratislavskom kraji.")))))</f>
        <v>Múzeum kolies ETOP  sa nachádza v Trenčianskom kraji.</v>
      </c>
      <c r="C44" s="15" t="str">
        <f>RIGHT('múzea SR'!E37,LEN('múzea SR'!E37)-SEARCH(CHAR(127),SUBSTITUTE('múzea SR'!E37," ",CHAR(127),LEN('múzea SR'!E37)-LEN(SUBSTITUTE('múzea SR'!E37," ",""))-2)))</f>
        <v xml:space="preserve">01 Trenčín </v>
      </c>
      <c r="D44" s="15" t="str">
        <f>RIGHT('múzea SR'!B37,LEN('múzea SR'!B37)-FIND("/",'múzea SR'!B37))</f>
        <v>2004</v>
      </c>
      <c r="E44" s="15" t="str">
        <f>IF(LEN(RIGHT('múzea SR'!B37,LEN('múzea SR'!B37)-FIND("/",'múzea SR'!B37)))=2,CONCATENATE("19",RIGHT('múzea SR'!B37,LEN('múzea SR'!B37)-FIND("/",'múzea SR'!B37))),RIGHT('múzea SR'!B37,LEN('múzea SR'!B37)-FIND("/",'múzea SR'!B37)))</f>
        <v>2004</v>
      </c>
      <c r="F44" s="15" t="str">
        <f>IFERROR(LEFT('múzea SR'!H37,SEARCH(".",'múzea SR'!H37)),"")</f>
        <v>Ing.</v>
      </c>
      <c r="G44" s="15" t="str">
        <f>RIGHT('múzea SR'!F37,LEN('múzea SR'!F37)-SEARCH("email: ",'múzea SR'!F37)-6)</f>
        <v>muzeum.kolies@etop.sk</v>
      </c>
    </row>
    <row r="45" spans="1:7" ht="15.75">
      <c r="A45" s="19"/>
      <c r="B45" s="50" t="str">
        <f>CONCATENATE('múzea SR'!C38," sa nachádza v ",IF('múzea SR'!D38="TT","Trnavskom kraji.",IF('múzea SR'!D38="ZA","Žilinskom kraji.",IF('múzea SR'!D38="TN","Trenčianskom kraji.",IF('múzea SR'!D38="KE","Košickom kraji.","Bratislavskom kraji.")))))</f>
        <v>Múzeum mesta Bratislavy   sa nachádza v Bratislavskom kraji.</v>
      </c>
      <c r="C45" s="15" t="str">
        <f>RIGHT('múzea SR'!E38,LEN('múzea SR'!E38)-SEARCH(CHAR(127),SUBSTITUTE('múzea SR'!E38," ",CHAR(127),LEN('múzea SR'!E38)-LEN(SUBSTITUTE('múzea SR'!E38," ",""))-2)))</f>
        <v xml:space="preserve">Bratislava 1 </v>
      </c>
      <c r="D45" s="15" t="str">
        <f>RIGHT('múzea SR'!B38,LEN('múzea SR'!B38)-FIND("/",'múzea SR'!B38))</f>
        <v>98</v>
      </c>
      <c r="E45" s="15" t="str">
        <f>IF(LEN(RIGHT('múzea SR'!B38,LEN('múzea SR'!B38)-FIND("/",'múzea SR'!B38)))=2,CONCATENATE("19",RIGHT('múzea SR'!B38,LEN('múzea SR'!B38)-FIND("/",'múzea SR'!B38))),RIGHT('múzea SR'!B38,LEN('múzea SR'!B38)-FIND("/",'múzea SR'!B38)))</f>
        <v>1998</v>
      </c>
      <c r="F45" s="15" t="str">
        <f>IFERROR(LEFT('múzea SR'!H38,SEARCH(".",'múzea SR'!H38)),"")</f>
        <v>PhDr.</v>
      </c>
      <c r="G45" s="15" t="str">
        <f>RIGHT('múzea SR'!F38,LEN('múzea SR'!F38)-SEARCH("email: ",'múzea SR'!F38)-6)</f>
        <v>mmba@bratislava.sk</v>
      </c>
    </row>
    <row r="46" spans="1:7" ht="15.75">
      <c r="A46" s="19"/>
      <c r="B46" s="50" t="str">
        <f>CONCATENATE('múzea SR'!C39," sa nachádza v ",IF('múzea SR'!D39="TT","Trnavskom kraji.",IF('múzea SR'!D39="ZA","Žilinskom kraji.",IF('múzea SR'!D39="TN","Trenčianskom kraji.",IF('múzea SR'!D39="KE","Košickom kraji.","Bratislavskom kraji.")))))</f>
        <v>Múzeum Michala Tillnera  sa nachádza v Bratislavskom kraji.</v>
      </c>
      <c r="C46" s="15" t="str">
        <f>RIGHT('múzea SR'!E39,LEN('múzea SR'!E39)-SEARCH(CHAR(127),SUBSTITUTE('múzea SR'!E39," ",CHAR(127),LEN('múzea SR'!E39)-LEN(SUBSTITUTE('múzea SR'!E39," ",""))-2)))</f>
        <v>901 01 Malacky</v>
      </c>
      <c r="D46" s="15" t="str">
        <f>RIGHT('múzea SR'!B39,LEN('múzea SR'!B39)-FIND("/",'múzea SR'!B39))</f>
        <v>2006</v>
      </c>
      <c r="E46" s="15" t="str">
        <f>IF(LEN(RIGHT('múzea SR'!B39,LEN('múzea SR'!B39)-FIND("/",'múzea SR'!B39)))=2,CONCATENATE("19",RIGHT('múzea SR'!B39,LEN('múzea SR'!B39)-FIND("/",'múzea SR'!B39))),RIGHT('múzea SR'!B39,LEN('múzea SR'!B39)-FIND("/",'múzea SR'!B39)))</f>
        <v>2006</v>
      </c>
      <c r="F46" s="15" t="str">
        <f>IFERROR(LEFT('múzea SR'!H39,SEARCH(".",'múzea SR'!H39)),"")</f>
        <v>Mgr.</v>
      </c>
      <c r="G46" s="15" t="str">
        <f>RIGHT('múzea SR'!F39,LEN('múzea SR'!F39)-SEARCH("email: ",'múzea SR'!F39)-6)</f>
        <v>muzeum@mckmalacky.sk</v>
      </c>
    </row>
    <row r="47" spans="1:7" ht="15.75">
      <c r="A47" s="19"/>
      <c r="B47" s="50" t="str">
        <f>CONCATENATE('múzea SR'!C40," sa nachádza v ",IF('múzea SR'!D40="TT","Trnavskom kraji.",IF('múzea SR'!D40="ZA","Žilinskom kraji.",IF('múzea SR'!D40="TN","Trenčianskom kraji.",IF('múzea SR'!D40="KE","Košickom kraji.","Bratislavskom kraji.")))))</f>
        <v>Múzeum mincí a medailí Kremnica sa nachádza v Bratislavskom kraji.</v>
      </c>
      <c r="C47" s="15" t="str">
        <f>RIGHT('múzea SR'!E40,LEN('múzea SR'!E40)-SEARCH(CHAR(127),SUBSTITUTE('múzea SR'!E40," ",CHAR(127),LEN('múzea SR'!E40)-LEN(SUBSTITUTE('múzea SR'!E40," ",""))-2)))</f>
        <v>967 01 Kremnica</v>
      </c>
      <c r="D47" s="15" t="str">
        <f>RIGHT('múzea SR'!B40,LEN('múzea SR'!B40)-FIND("/",'múzea SR'!B40))</f>
        <v>98</v>
      </c>
      <c r="E47" s="15" t="str">
        <f>IF(LEN(RIGHT('múzea SR'!B40,LEN('múzea SR'!B40)-FIND("/",'múzea SR'!B40)))=2,CONCATENATE("19",RIGHT('múzea SR'!B40,LEN('múzea SR'!B40)-FIND("/",'múzea SR'!B40))),RIGHT('múzea SR'!B40,LEN('múzea SR'!B40)-FIND("/",'múzea SR'!B40)))</f>
        <v>1998</v>
      </c>
      <c r="F47" s="15" t="str">
        <f>IFERROR(LEFT('múzea SR'!H40,SEARCH(".",'múzea SR'!H40)),"")</f>
        <v>Mgr.</v>
      </c>
      <c r="G47" s="15" t="str">
        <f>RIGHT('múzea SR'!F40,LEN('múzea SR'!F40)-SEARCH("email: ",'múzea SR'!F40)-6)</f>
        <v>muzeum@nbs.sk</v>
      </c>
    </row>
    <row r="48" spans="1:7" ht="15.75">
      <c r="A48" s="19"/>
      <c r="B48" s="50" t="str">
        <f>CONCATENATE('múzea SR'!C41," sa nachádza v ",IF('múzea SR'!D41="TT","Trnavskom kraji.",IF('múzea SR'!D41="ZA","Žilinskom kraji.",IF('múzea SR'!D41="TN","Trenčianskom kraji.",IF('múzea SR'!D41="KE","Košickom kraji.","Bratislavskom kraji.")))))</f>
        <v>Múzeum obchodu sa nachádza v Bratislavskom kraji.</v>
      </c>
      <c r="C48" s="15" t="str">
        <f>RIGHT('múzea SR'!E41,LEN('múzea SR'!E41)-SEARCH(CHAR(127),SUBSTITUTE('múzea SR'!E41," ",CHAR(127),LEN('múzea SR'!E41)-LEN(SUBSTITUTE('múzea SR'!E41," ",""))-2)))</f>
        <v xml:space="preserve">06 Bratislava </v>
      </c>
      <c r="D48" s="15" t="str">
        <f>RIGHT('múzea SR'!B41,LEN('múzea SR'!B41)-FIND("/",'múzea SR'!B41))</f>
        <v>99</v>
      </c>
      <c r="E48" s="15" t="str">
        <f>IF(LEN(RIGHT('múzea SR'!B41,LEN('múzea SR'!B41)-FIND("/",'múzea SR'!B41)))=2,CONCATENATE("19",RIGHT('múzea SR'!B41,LEN('múzea SR'!B41)-FIND("/",'múzea SR'!B41))),RIGHT('múzea SR'!B41,LEN('múzea SR'!B41)-FIND("/",'múzea SR'!B41)))</f>
        <v>1999</v>
      </c>
      <c r="F48" s="15" t="str">
        <f>IFERROR(LEFT('múzea SR'!H41,SEARCH(".",'múzea SR'!H41)),"")</f>
        <v/>
      </c>
      <c r="G48" s="15" t="str">
        <f>RIGHT('múzea SR'!F41,LEN('múzea SR'!F41)-SEARCH("email: ",'múzea SR'!F41)-6)</f>
        <v>muzeumobchodu@gmail.com</v>
      </c>
    </row>
    <row r="49" spans="1:7" ht="15.75">
      <c r="A49" s="19"/>
      <c r="B49" s="50" t="str">
        <f>CONCATENATE('múzea SR'!C42," sa nachádza v ",IF('múzea SR'!D42="TT","Trnavskom kraji.",IF('múzea SR'!D42="ZA","Žilinskom kraji.",IF('múzea SR'!D42="TN","Trenčianskom kraji.",IF('múzea SR'!D42="KE","Košickom kraji.","Bratislavskom kraji.")))))</f>
        <v>Múzeum oravskej dediny Zuberec sa nachádza v Žilinskom kraji.</v>
      </c>
      <c r="C49" s="15" t="str">
        <f>RIGHT('múzea SR'!E42,LEN('múzea SR'!E42)-SEARCH(CHAR(127),SUBSTITUTE('múzea SR'!E42," ",CHAR(127),LEN('múzea SR'!E42)-LEN(SUBSTITUTE('múzea SR'!E42," ",""))-2)))</f>
        <v>027 32 Zuberec</v>
      </c>
      <c r="D49" s="15" t="str">
        <f>RIGHT('múzea SR'!B42,LEN('múzea SR'!B42)-FIND("/",'múzea SR'!B42))</f>
        <v>2006</v>
      </c>
      <c r="E49" s="15" t="str">
        <f>IF(LEN(RIGHT('múzea SR'!B42,LEN('múzea SR'!B42)-FIND("/",'múzea SR'!B42)))=2,CONCATENATE("19",RIGHT('múzea SR'!B42,LEN('múzea SR'!B42)-FIND("/",'múzea SR'!B42))),RIGHT('múzea SR'!B42,LEN('múzea SR'!B42)-FIND("/",'múzea SR'!B42)))</f>
        <v>2006</v>
      </c>
      <c r="F49" s="15" t="str">
        <f>IFERROR(LEFT('múzea SR'!H42,SEARCH(".",'múzea SR'!H42)),"")</f>
        <v>Mgr.</v>
      </c>
      <c r="G49" s="15" t="str">
        <f>RIGHT('múzea SR'!F42,LEN('múzea SR'!F42)-SEARCH("email: ",'múzea SR'!F42)-6)</f>
        <v>muzeum@zuberec.sk</v>
      </c>
    </row>
    <row r="50" spans="1:7" ht="15.75">
      <c r="A50" s="19"/>
      <c r="B50" s="50" t="str">
        <f>CONCATENATE('múzea SR'!C43," sa nachádza v ",IF('múzea SR'!D43="TT","Trnavskom kraji.",IF('múzea SR'!D43="ZA","Žilinskom kraji.",IF('múzea SR'!D43="TN","Trenčianskom kraji.",IF('múzea SR'!D43="KE","Košickom kraji.","Bratislavskom kraji.")))))</f>
        <v>Múzeum polície Slovenskej republiky sa nachádza v Bratislavskom kraji.</v>
      </c>
      <c r="C50" s="15" t="str">
        <f>RIGHT('múzea SR'!E43,LEN('múzea SR'!E43)-SEARCH(CHAR(127),SUBSTITUTE('múzea SR'!E43," ",CHAR(127),LEN('múzea SR'!E43)-LEN(SUBSTITUTE('múzea SR'!E43," ",""))-2)))</f>
        <v>72 Bratislava 1</v>
      </c>
      <c r="D50" s="15" t="str">
        <f>RIGHT('múzea SR'!B43,LEN('múzea SR'!B43)-FIND("/",'múzea SR'!B43))</f>
        <v>98</v>
      </c>
      <c r="E50" s="15" t="str">
        <f>IF(LEN(RIGHT('múzea SR'!B43,LEN('múzea SR'!B43)-FIND("/",'múzea SR'!B43)))=2,CONCATENATE("19",RIGHT('múzea SR'!B43,LEN('múzea SR'!B43)-FIND("/",'múzea SR'!B43))),RIGHT('múzea SR'!B43,LEN('múzea SR'!B43)-FIND("/",'múzea SR'!B43)))</f>
        <v>1998</v>
      </c>
      <c r="F50" s="15" t="str">
        <f>IFERROR(LEFT('múzea SR'!H43,SEARCH(".",'múzea SR'!H43)),"")</f>
        <v>PhDr.</v>
      </c>
      <c r="G50" s="15" t="str">
        <f>RIGHT('múzea SR'!F43,LEN('múzea SR'!F43)-SEARCH("email: ",'múzea SR'!F43)-6)</f>
        <v>muzeumpz@minv.sk</v>
      </c>
    </row>
    <row r="51" spans="1:7" ht="15.75">
      <c r="A51" s="19"/>
      <c r="B51" s="50" t="str">
        <f>CONCATENATE('múzea SR'!C44," sa nachádza v ",IF('múzea SR'!D44="TT","Trnavskom kraji.",IF('múzea SR'!D44="ZA","Žilinskom kraji.",IF('múzea SR'!D44="TN","Trenčianskom kraji.",IF('múzea SR'!D44="KE","Košickom kraji.","Bratislavskom kraji.")))))</f>
        <v>Múzeum regiónu Údolie Gortvy sa nachádza v Bratislavskom kraji.</v>
      </c>
      <c r="C51" s="15" t="str">
        <f>RIGHT('múzea SR'!E44,LEN('múzea SR'!E44)-SEARCH(CHAR(127),SUBSTITUTE('múzea SR'!E44," ",CHAR(127),LEN('múzea SR'!E44)-LEN(SUBSTITUTE('múzea SR'!E44," ",""))-2)))</f>
        <v>980 31 Hodejov</v>
      </c>
      <c r="D51" s="15" t="str">
        <f>RIGHT('múzea SR'!B44,LEN('múzea SR'!B44)-FIND("/",'múzea SR'!B44))</f>
        <v>2012</v>
      </c>
      <c r="E51" s="15" t="str">
        <f>IF(LEN(RIGHT('múzea SR'!B44,LEN('múzea SR'!B44)-FIND("/",'múzea SR'!B44)))=2,CONCATENATE("19",RIGHT('múzea SR'!B44,LEN('múzea SR'!B44)-FIND("/",'múzea SR'!B44))),RIGHT('múzea SR'!B44,LEN('múzea SR'!B44)-FIND("/",'múzea SR'!B44)))</f>
        <v>2012</v>
      </c>
      <c r="F51" s="15" t="str">
        <f>IFERROR(LEFT('múzea SR'!H44,SEARCH(".",'múzea SR'!H44)),"")</f>
        <v/>
      </c>
      <c r="G51" s="15" t="str">
        <f>RIGHT('múzea SR'!F44,LEN('múzea SR'!F44)-SEARCH("email: ",'múzea SR'!F44)-6)</f>
        <v>muzeum@hodejov.sk</v>
      </c>
    </row>
    <row r="52" spans="1:7" ht="15.75">
      <c r="A52" s="19"/>
      <c r="B52" s="50" t="str">
        <f>CONCATENATE('múzea SR'!C45," sa nachádza v ",IF('múzea SR'!D45="TT","Trnavskom kraji.",IF('múzea SR'!D45="ZA","Žilinskom kraji.",IF('múzea SR'!D45="TN","Trenčianskom kraji.",IF('múzea SR'!D45="KE","Košickom kraji.","Bratislavskom kraji.")))))</f>
        <v>Múzeum Slovenského národného povstania sa nachádza v Bratislavskom kraji.</v>
      </c>
      <c r="C52" s="15" t="str">
        <f>RIGHT('múzea SR'!E45,LEN('múzea SR'!E45)-SEARCH(CHAR(127),SUBSTITUTE('múzea SR'!E45," ",CHAR(127),LEN('múzea SR'!E45)-LEN(SUBSTITUTE('múzea SR'!E45," ",""))-2)))</f>
        <v>59 Banská Bystrica</v>
      </c>
      <c r="D52" s="15" t="str">
        <f>RIGHT('múzea SR'!B45,LEN('múzea SR'!B45)-FIND("/",'múzea SR'!B45))</f>
        <v>98</v>
      </c>
      <c r="E52" s="15" t="str">
        <f>IF(LEN(RIGHT('múzea SR'!B45,LEN('múzea SR'!B45)-FIND("/",'múzea SR'!B45)))=2,CONCATENATE("19",RIGHT('múzea SR'!B45,LEN('múzea SR'!B45)-FIND("/",'múzea SR'!B45))),RIGHT('múzea SR'!B45,LEN('múzea SR'!B45)-FIND("/",'múzea SR'!B45)))</f>
        <v>1998</v>
      </c>
      <c r="F52" s="15" t="str">
        <f>IFERROR(LEFT('múzea SR'!H45,SEARCH(".",'múzea SR'!H45)),"")</f>
        <v>PhDr.</v>
      </c>
      <c r="G52" s="15" t="str">
        <f>RIGHT('múzea SR'!F45,LEN('múzea SR'!F45)-SEARCH("email: ",'múzea SR'!F45)-6)</f>
        <v>muzeumsnp@muzeumsnp.sk</v>
      </c>
    </row>
    <row r="53" spans="1:7" ht="15.75">
      <c r="A53" s="19"/>
      <c r="B53" s="50" t="str">
        <f>CONCATENATE('múzea SR'!C46," sa nachádza v ",IF('múzea SR'!D46="TT","Trnavskom kraji.",IF('múzea SR'!D46="ZA","Žilinskom kraji.",IF('múzea SR'!D46="TN","Trenčianskom kraji.",IF('múzea SR'!D46="KE","Košickom kraji.","Bratislavskom kraji.")))))</f>
        <v>Múzeum Spiša v Spišskej Novej Vsi   sa nachádza v Košickom kraji.</v>
      </c>
      <c r="C53" s="15" t="str">
        <f>RIGHT('múzea SR'!E46,LEN('múzea SR'!E46)-SEARCH(CHAR(127),SUBSTITUTE('múzea SR'!E46," ",CHAR(127),LEN('múzea SR'!E46)-LEN(SUBSTITUTE('múzea SR'!E46," ",""))-2)))</f>
        <v>Spišská Nová Ves</v>
      </c>
      <c r="D53" s="15" t="str">
        <f>RIGHT('múzea SR'!B46,LEN('múzea SR'!B46)-FIND("/",'múzea SR'!B46))</f>
        <v>98</v>
      </c>
      <c r="E53" s="15" t="str">
        <f>IF(LEN(RIGHT('múzea SR'!B46,LEN('múzea SR'!B46)-FIND("/",'múzea SR'!B46)))=2,CONCATENATE("19",RIGHT('múzea SR'!B46,LEN('múzea SR'!B46)-FIND("/",'múzea SR'!B46))),RIGHT('múzea SR'!B46,LEN('múzea SR'!B46)-FIND("/",'múzea SR'!B46)))</f>
        <v>1998</v>
      </c>
      <c r="F53" s="15" t="str">
        <f>IFERROR(LEFT('múzea SR'!H46,SEARCH(".",'múzea SR'!H46)),"")</f>
        <v>Ing.</v>
      </c>
      <c r="G53" s="15" t="str">
        <f>RIGHT('múzea SR'!F46,LEN('múzea SR'!F46)-SEARCH("email: ",'múzea SR'!F46)-6)</f>
        <v>muzeumspisa@muzeumspisa.com</v>
      </c>
    </row>
    <row r="54" spans="1:7" ht="15.75">
      <c r="A54" s="19"/>
      <c r="B54" s="50" t="str">
        <f>CONCATENATE('múzea SR'!C47," sa nachádza v ",IF('múzea SR'!D47="TT","Trnavskom kraji.",IF('múzea SR'!D47="ZA","Žilinskom kraji.",IF('múzea SR'!D47="TN","Trenčianskom kraji.",IF('múzea SR'!D47="KE","Košickom kraji.","Bratislavskom kraji.")))))</f>
        <v>Múzeum školstva a pedagogiky sa nachádza v Bratislavskom kraji.</v>
      </c>
      <c r="C54" s="15" t="str">
        <f>RIGHT('múzea SR'!E47,LEN('múzea SR'!E47)-SEARCH(CHAR(127),SUBSTITUTE('múzea SR'!E47," ",CHAR(127),LEN('múzea SR'!E47)-LEN(SUBSTITUTE('múzea SR'!E47," ",""))-2)))</f>
        <v>01 Bratislava 5</v>
      </c>
      <c r="D54" s="15" t="str">
        <f>RIGHT('múzea SR'!B47,LEN('múzea SR'!B47)-FIND("/",'múzea SR'!B47))</f>
        <v>98</v>
      </c>
      <c r="E54" s="15" t="str">
        <f>IF(LEN(RIGHT('múzea SR'!B47,LEN('múzea SR'!B47)-FIND("/",'múzea SR'!B47)))=2,CONCATENATE("19",RIGHT('múzea SR'!B47,LEN('múzea SR'!B47)-FIND("/",'múzea SR'!B47))),RIGHT('múzea SR'!B47,LEN('múzea SR'!B47)-FIND("/",'múzea SR'!B47)))</f>
        <v>1998</v>
      </c>
      <c r="F54" s="15" t="str">
        <f>IFERROR(LEFT('múzea SR'!H47,SEARCH(".",'múzea SR'!H47)),"")</f>
        <v>PhDr.</v>
      </c>
      <c r="G54" s="15" t="str">
        <f>RIGHT('múzea SR'!F47,LEN('múzea SR'!F47)-SEARCH("email: ",'múzea SR'!F47)-6)</f>
        <v>msap@uips.sk</v>
      </c>
    </row>
    <row r="55" spans="1:7" ht="15.75">
      <c r="A55" s="19"/>
      <c r="B55" s="50" t="str">
        <f>CONCATENATE('múzea SR'!C48," sa nachádza v ",IF('múzea SR'!D48="TT","Trnavskom kraji.",IF('múzea SR'!D48="ZA","Žilinskom kraji.",IF('múzea SR'!D48="TN","Trenčianskom kraji.",IF('múzea SR'!D48="KE","Košickom kraji.","Bratislavskom kraji.")))))</f>
        <v>Múzeum telesnej kultúry v SR sa nachádza v Bratislavskom kraji.</v>
      </c>
      <c r="C55" s="15" t="str">
        <f>RIGHT('múzea SR'!E48,LEN('múzea SR'!E48)-SEARCH(CHAR(127),SUBSTITUTE('múzea SR'!E48," ",CHAR(127),LEN('múzea SR'!E48)-LEN(SUBSTITUTE('múzea SR'!E48," ",""))-2)))</f>
        <v>80 Bratislava 3</v>
      </c>
      <c r="D55" s="15" t="str">
        <f>RIGHT('múzea SR'!B48,LEN('múzea SR'!B48)-FIND("/",'múzea SR'!B48))</f>
        <v>2000</v>
      </c>
      <c r="E55" s="15" t="str">
        <f>IF(LEN(RIGHT('múzea SR'!B48,LEN('múzea SR'!B48)-FIND("/",'múzea SR'!B48)))=2,CONCATENATE("19",RIGHT('múzea SR'!B48,LEN('múzea SR'!B48)-FIND("/",'múzea SR'!B48))),RIGHT('múzea SR'!B48,LEN('múzea SR'!B48)-FIND("/",'múzea SR'!B48)))</f>
        <v>2000</v>
      </c>
      <c r="F55" s="15" t="str">
        <f>IFERROR(LEFT('múzea SR'!H48,SEARCH(".",'múzea SR'!H48)),"")</f>
        <v>PhDr.</v>
      </c>
      <c r="G55" s="15" t="str">
        <f>RIGHT('múzea SR'!F48,LEN('múzea SR'!F48)-SEARCH("email: ",'múzea SR'!F48)-6)</f>
        <v>muzeum.tk@stonline.sk</v>
      </c>
    </row>
    <row r="56" spans="1:7" ht="15.75">
      <c r="A56" s="19"/>
      <c r="B56" s="50" t="str">
        <f>CONCATENATE('múzea SR'!C49," sa nachádza v ",IF('múzea SR'!D49="TT","Trnavskom kraji.",IF('múzea SR'!D49="ZA","Žilinskom kraji.",IF('múzea SR'!D49="TN","Trenčianskom kraji.",IF('múzea SR'!D49="KE","Košickom kraji.","Bratislavskom kraji.")))))</f>
        <v>Múzeum v Kežmarku sa nachádza v Bratislavskom kraji.</v>
      </c>
      <c r="C56" s="15" t="str">
        <f>RIGHT('múzea SR'!E49,LEN('múzea SR'!E49)-SEARCH(CHAR(127),SUBSTITUTE('múzea SR'!E49," ",CHAR(127),LEN('múzea SR'!E49)-LEN(SUBSTITUTE('múzea SR'!E49," ",""))-2)))</f>
        <v>060 01 Kežmarok</v>
      </c>
      <c r="D56" s="15" t="str">
        <f>RIGHT('múzea SR'!B49,LEN('múzea SR'!B49)-FIND("/",'múzea SR'!B49))</f>
        <v>98</v>
      </c>
      <c r="E56" s="15" t="str">
        <f>IF(LEN(RIGHT('múzea SR'!B49,LEN('múzea SR'!B49)-FIND("/",'múzea SR'!B49)))=2,CONCATENATE("19",RIGHT('múzea SR'!B49,LEN('múzea SR'!B49)-FIND("/",'múzea SR'!B49))),RIGHT('múzea SR'!B49,LEN('múzea SR'!B49)-FIND("/",'múzea SR'!B49)))</f>
        <v>1998</v>
      </c>
      <c r="F56" s="15" t="str">
        <f>IFERROR(LEFT('múzea SR'!H49,SEARCH(".",'múzea SR'!H49)),"")</f>
        <v>Mgr.</v>
      </c>
      <c r="G56" s="15" t="str">
        <f>RIGHT('múzea SR'!F49,LEN('múzea SR'!F49)-SEARCH("email: ",'múzea SR'!F49)-6)</f>
        <v xml:space="preserve">riaditelka.muzea@kezmarok.com </v>
      </c>
    </row>
    <row r="57" spans="1:7" ht="15.75">
      <c r="A57" s="19"/>
      <c r="B57" s="50" t="str">
        <f>CONCATENATE('múzea SR'!C50," sa nachádza v ",IF('múzea SR'!D50="TT","Trnavskom kraji.",IF('múzea SR'!D50="ZA","Žilinskom kraji.",IF('múzea SR'!D50="TN","Trenčianskom kraji.",IF('múzea SR'!D50="KE","Košickom kraji.","Bratislavskom kraji.")))))</f>
        <v>Novohradské múzeum a galéria v Lučenci   sa nachádza v Bratislavskom kraji.</v>
      </c>
      <c r="C57" s="15" t="str">
        <f>RIGHT('múzea SR'!E50,LEN('múzea SR'!E50)-SEARCH(CHAR(127),SUBSTITUTE('múzea SR'!E50," ",CHAR(127),LEN('múzea SR'!E50)-LEN(SUBSTITUTE('múzea SR'!E50," ",""))-2)))</f>
        <v>984 01 Lučenec</v>
      </c>
      <c r="D57" s="15" t="str">
        <f>RIGHT('múzea SR'!B50,LEN('múzea SR'!B50)-FIND("/",'múzea SR'!B50))</f>
        <v>98</v>
      </c>
      <c r="E57" s="15" t="str">
        <f>IF(LEN(RIGHT('múzea SR'!B50,LEN('múzea SR'!B50)-FIND("/",'múzea SR'!B50)))=2,CONCATENATE("19",RIGHT('múzea SR'!B50,LEN('múzea SR'!B50)-FIND("/",'múzea SR'!B50))),RIGHT('múzea SR'!B50,LEN('múzea SR'!B50)-FIND("/",'múzea SR'!B50)))</f>
        <v>1998</v>
      </c>
      <c r="F57" s="15" t="str">
        <f>IFERROR(LEFT('múzea SR'!H50,SEARCH(".",'múzea SR'!H50)),"")</f>
        <v>Mgr.</v>
      </c>
      <c r="G57" s="15" t="str">
        <f>RIGHT('múzea SR'!F50,LEN('múzea SR'!F50)-SEARCH("email: ",'múzea SR'!F50)-6)</f>
        <v>nmlc@stonline.sk</v>
      </c>
    </row>
    <row r="58" spans="1:7" ht="15.75">
      <c r="A58" s="19"/>
      <c r="B58" s="50" t="str">
        <f>CONCATENATE('múzea SR'!C51," sa nachádza v ",IF('múzea SR'!D51="TT","Trnavskom kraji.",IF('múzea SR'!D51="ZA","Žilinskom kraji.",IF('múzea SR'!D51="TN","Trenčianskom kraji.",IF('múzea SR'!D51="KE","Košickom kraji.","Bratislavskom kraji.")))))</f>
        <v>Obecné Myšľanské múzeum  sa nachádza v Košickom kraji.</v>
      </c>
      <c r="C58" s="15" t="str">
        <f>RIGHT('múzea SR'!E51,LEN('múzea SR'!E51)-SEARCH(CHAR(127),SUBSTITUTE('múzea SR'!E51," ",CHAR(127),LEN('múzea SR'!E51)-LEN(SUBSTITUTE('múzea SR'!E51," ",""))-2)))</f>
        <v>15 Nižná Myšľa</v>
      </c>
      <c r="D58" s="15" t="str">
        <f>RIGHT('múzea SR'!B51,LEN('múzea SR'!B51)-FIND("/",'múzea SR'!B51))</f>
        <v xml:space="preserve">2005 </v>
      </c>
      <c r="E58" s="15" t="str">
        <f>IF(LEN(RIGHT('múzea SR'!B51,LEN('múzea SR'!B51)-FIND("/",'múzea SR'!B51)))=2,CONCATENATE("19",RIGHT('múzea SR'!B51,LEN('múzea SR'!B51)-FIND("/",'múzea SR'!B51))),RIGHT('múzea SR'!B51,LEN('múzea SR'!B51)-FIND("/",'múzea SR'!B51)))</f>
        <v xml:space="preserve">2005 </v>
      </c>
      <c r="F58" s="15" t="str">
        <f>IFERROR(LEFT('múzea SR'!H51,SEARCH(".",'múzea SR'!H51)),"")</f>
        <v>PhDr.</v>
      </c>
      <c r="G58" s="15" t="str">
        <f>RIGHT('múzea SR'!F51,LEN('múzea SR'!F51)-SEARCH("email: ",'múzea SR'!F51)-6)</f>
        <v>info@niznamysla.sk</v>
      </c>
    </row>
    <row r="59" spans="1:7" ht="15.75">
      <c r="A59" s="19"/>
      <c r="B59" s="50" t="str">
        <f>CONCATENATE('múzea SR'!C52," sa nachádza v ",IF('múzea SR'!D52="TT","Trnavskom kraji.",IF('múzea SR'!D52="ZA","Žilinskom kraji.",IF('múzea SR'!D52="TN","Trenčianskom kraji.",IF('múzea SR'!D52="KE","Košickom kraji.","Bratislavskom kraji.")))))</f>
        <v>Oravské múzeum P. O. Hviezdoslava v Dolnom Kubíne sa nachádza v Žilinskom kraji.</v>
      </c>
      <c r="C59" s="15" t="str">
        <f>RIGHT('múzea SR'!E52,LEN('múzea SR'!E52)-SEARCH(CHAR(127),SUBSTITUTE('múzea SR'!E52," ",CHAR(127),LEN('múzea SR'!E52)-LEN(SUBSTITUTE('múzea SR'!E52," ",""))-2)))</f>
        <v>01 Dolný Kubín</v>
      </c>
      <c r="D59" s="15" t="str">
        <f>RIGHT('múzea SR'!B52,LEN('múzea SR'!B52)-FIND("/",'múzea SR'!B52))</f>
        <v>98</v>
      </c>
      <c r="E59" s="15" t="str">
        <f>IF(LEN(RIGHT('múzea SR'!B52,LEN('múzea SR'!B52)-FIND("/",'múzea SR'!B52)))=2,CONCATENATE("19",RIGHT('múzea SR'!B52,LEN('múzea SR'!B52)-FIND("/",'múzea SR'!B52))),RIGHT('múzea SR'!B52,LEN('múzea SR'!B52)-FIND("/",'múzea SR'!B52)))</f>
        <v>1998</v>
      </c>
      <c r="F59" s="15" t="str">
        <f>IFERROR(LEFT('múzea SR'!H52,SEARCH(".",'múzea SR'!H52)),"")</f>
        <v>PaedDr.</v>
      </c>
      <c r="G59" s="15" t="str">
        <f>RIGHT('múzea SR'!F52,LEN('múzea SR'!F52)-SEARCH("email: ",'múzea SR'!F52)-6)</f>
        <v>muzeum@oravskemuzeum.sk</v>
      </c>
    </row>
    <row r="60" spans="1:7" ht="15.75">
      <c r="A60" s="19"/>
      <c r="B60" s="50" t="str">
        <f>CONCATENATE('múzea SR'!C53," sa nachádza v ",IF('múzea SR'!D53="TT","Trnavskom kraji.",IF('múzea SR'!D53="ZA","Žilinskom kraji.",IF('múzea SR'!D53="TN","Trenčianskom kraji.",IF('múzea SR'!D53="KE","Košickom kraji.","Bratislavskom kraji.")))))</f>
        <v>Ovčiarske múzeum  sa nachádza v Žilinskom kraji.</v>
      </c>
      <c r="C60" s="15" t="str">
        <f>RIGHT('múzea SR'!E53,LEN('múzea SR'!E53)-SEARCH(CHAR(127),SUBSTITUTE('múzea SR'!E53," ",CHAR(127),LEN('múzea SR'!E53)-LEN(SUBSTITUTE('múzea SR'!E53," ",""))-2)))</f>
        <v xml:space="preserve">Liptovský Hrádok </v>
      </c>
      <c r="D60" s="15" t="str">
        <f>RIGHT('múzea SR'!B53,LEN('múzea SR'!B53)-FIND("/",'múzea SR'!B53))</f>
        <v>2009</v>
      </c>
      <c r="E60" s="15" t="str">
        <f>IF(LEN(RIGHT('múzea SR'!B53,LEN('múzea SR'!B53)-FIND("/",'múzea SR'!B53)))=2,CONCATENATE("19",RIGHT('múzea SR'!B53,LEN('múzea SR'!B53)-FIND("/",'múzea SR'!B53))),RIGHT('múzea SR'!B53,LEN('múzea SR'!B53)-FIND("/",'múzea SR'!B53)))</f>
        <v>2009</v>
      </c>
      <c r="F60" s="15" t="str">
        <f>IFERROR(LEFT('múzea SR'!H53,SEARCH(".",'múzea SR'!H53)),"")</f>
        <v>Ing.</v>
      </c>
      <c r="G60" s="15" t="str">
        <f>RIGHT('múzea SR'!F53,LEN('múzea SR'!F53)-SEARCH("email: ",'múzea SR'!F53)-6)</f>
        <v>info@ovciarskemuzeum.sk</v>
      </c>
    </row>
    <row r="61" spans="1:7" ht="15.75">
      <c r="A61" s="19"/>
      <c r="B61" s="50" t="str">
        <f>CONCATENATE('múzea SR'!C54," sa nachádza v ",IF('múzea SR'!D54="TT","Trnavskom kraji.",IF('múzea SR'!D54="ZA","Žilinskom kraji.",IF('múzea SR'!D54="TN","Trenčianskom kraji.",IF('múzea SR'!D54="KE","Košickom kraji.","Bratislavskom kraji.")))))</f>
        <v>Podpolianske múzeum  sa nachádza v Bratislavskom kraji.</v>
      </c>
      <c r="C61" s="15" t="str">
        <f>RIGHT('múzea SR'!E54,LEN('múzea SR'!E54)-SEARCH(CHAR(127),SUBSTITUTE('múzea SR'!E54," ",CHAR(127),LEN('múzea SR'!E54)-LEN(SUBSTITUTE('múzea SR'!E54," ",""))-2)))</f>
        <v>962 12 Detva</v>
      </c>
      <c r="D61" s="15" t="str">
        <f>RIGHT('múzea SR'!B54,LEN('múzea SR'!B54)-FIND("/",'múzea SR'!B54))</f>
        <v>98</v>
      </c>
      <c r="E61" s="15" t="str">
        <f>IF(LEN(RIGHT('múzea SR'!B54,LEN('múzea SR'!B54)-FIND("/",'múzea SR'!B54)))=2,CONCATENATE("19",RIGHT('múzea SR'!B54,LEN('múzea SR'!B54)-FIND("/",'múzea SR'!B54))),RIGHT('múzea SR'!B54,LEN('múzea SR'!B54)-FIND("/",'múzea SR'!B54)))</f>
        <v>1998</v>
      </c>
      <c r="F61" s="15" t="str">
        <f>IFERROR(LEFT('múzea SR'!H54,SEARCH(".",'múzea SR'!H54)),"")</f>
        <v>PaedDr.</v>
      </c>
      <c r="G61" s="15" t="str">
        <f>RIGHT('múzea SR'!F54,LEN('múzea SR'!F54)-SEARCH("email: ",'múzea SR'!F54)-6)</f>
        <v>muzeum@kcdetva.sk</v>
      </c>
    </row>
    <row r="62" spans="1:7" ht="15.75">
      <c r="A62" s="19"/>
      <c r="B62" s="50" t="str">
        <f>CONCATENATE('múzea SR'!C55," sa nachádza v ",IF('múzea SR'!D55="TT","Trnavskom kraji.",IF('múzea SR'!D55="ZA","Žilinskom kraji.",IF('múzea SR'!D55="TN","Trenčianskom kraji.",IF('múzea SR'!D55="KE","Košickom kraji.","Bratislavskom kraji.")))))</f>
        <v>Podtatranské múzeum v Poprade   sa nachádza v Bratislavskom kraji.</v>
      </c>
      <c r="C62" s="15" t="str">
        <f>RIGHT('múzea SR'!E55,LEN('múzea SR'!E55)-SEARCH(CHAR(127),SUBSTITUTE('múzea SR'!E55," ",CHAR(127),LEN('múzea SR'!E55)-LEN(SUBSTITUTE('múzea SR'!E55," ",""))-2)))</f>
        <v>058 01 Poprad</v>
      </c>
      <c r="D62" s="15" t="str">
        <f>RIGHT('múzea SR'!B55,LEN('múzea SR'!B55)-FIND("/",'múzea SR'!B55))</f>
        <v>98</v>
      </c>
      <c r="E62" s="15" t="str">
        <f>IF(LEN(RIGHT('múzea SR'!B55,LEN('múzea SR'!B55)-FIND("/",'múzea SR'!B55)))=2,CONCATENATE("19",RIGHT('múzea SR'!B55,LEN('múzea SR'!B55)-FIND("/",'múzea SR'!B55))),RIGHT('múzea SR'!B55,LEN('múzea SR'!B55)-FIND("/",'múzea SR'!B55)))</f>
        <v>1998</v>
      </c>
      <c r="F62" s="15" t="str">
        <f>IFERROR(LEFT('múzea SR'!H55,SEARCH(".",'múzea SR'!H55)),"")</f>
        <v>PhDr.</v>
      </c>
      <c r="G62" s="15" t="str">
        <f>RIGHT('múzea SR'!F55,LEN('múzea SR'!F55)-SEARCH("email: ",'múzea SR'!F55)-6)</f>
        <v>sekretariat@muzeumpp.sk</v>
      </c>
    </row>
    <row r="63" spans="1:7" ht="15.75">
      <c r="A63" s="19"/>
      <c r="B63" s="50" t="str">
        <f>CONCATENATE('múzea SR'!C56," sa nachádza v ",IF('múzea SR'!D56="TT","Trnavskom kraji.",IF('múzea SR'!D56="ZA","Žilinskom kraji.",IF('múzea SR'!D56="TN","Trenčianskom kraji.",IF('múzea SR'!D56="KE","Košickom kraji.","Bratislavskom kraji.")))))</f>
        <v>Podunajské múzeum v Komárne - Duna Menti Múzeum Komárom sa nachádza v Bratislavskom kraji.</v>
      </c>
      <c r="C63" s="15" t="str">
        <f>RIGHT('múzea SR'!E56,LEN('múzea SR'!E56)-SEARCH(CHAR(127),SUBSTITUTE('múzea SR'!E56," ",CHAR(127),LEN('múzea SR'!E56)-LEN(SUBSTITUTE('múzea SR'!E56," ",""))-2)))</f>
        <v>945 05 Komárno</v>
      </c>
      <c r="D63" s="15" t="str">
        <f>RIGHT('múzea SR'!B56,LEN('múzea SR'!B56)-FIND("/",'múzea SR'!B56))</f>
        <v>98</v>
      </c>
      <c r="E63" s="15" t="str">
        <f>IF(LEN(RIGHT('múzea SR'!B56,LEN('múzea SR'!B56)-FIND("/",'múzea SR'!B56)))=2,CONCATENATE("19",RIGHT('múzea SR'!B56,LEN('múzea SR'!B56)-FIND("/",'múzea SR'!B56))),RIGHT('múzea SR'!B56,LEN('múzea SR'!B56)-FIND("/",'múzea SR'!B56)))</f>
        <v>1998</v>
      </c>
      <c r="F63" s="15" t="str">
        <f>IFERROR(LEFT('múzea SR'!H56,SEARCH(".",'múzea SR'!H56)),"")</f>
        <v>Ing.</v>
      </c>
      <c r="G63" s="15" t="str">
        <f>RIGHT('múzea SR'!F56,LEN('múzea SR'!F56)-SEARCH("email: ",'múzea SR'!F56)-6)</f>
        <v>muzeumkomarno@gmail.com</v>
      </c>
    </row>
    <row r="64" spans="1:7" ht="15.75">
      <c r="A64" s="19"/>
      <c r="B64" s="50" t="str">
        <f>CONCATENATE('múzea SR'!C57," sa nachádza v ",IF('múzea SR'!D57="TT","Trnavskom kraji.",IF('múzea SR'!D57="ZA","Žilinskom kraji.",IF('múzea SR'!D57="TN","Trenčianskom kraji.",IF('múzea SR'!D57="KE","Košickom kraji.","Bratislavskom kraji.")))))</f>
        <v>Pohronské múzeum v Novej Bani   sa nachádza v Bratislavskom kraji.</v>
      </c>
      <c r="C64" s="15" t="str">
        <f>RIGHT('múzea SR'!E57,LEN('múzea SR'!E57)-SEARCH(CHAR(127),SUBSTITUTE('múzea SR'!E57," ",CHAR(127),LEN('múzea SR'!E57)-LEN(SUBSTITUTE('múzea SR'!E57," ",""))-2)))</f>
        <v>01 Nová Baňa</v>
      </c>
      <c r="D64" s="15" t="str">
        <f>RIGHT('múzea SR'!B57,LEN('múzea SR'!B57)-FIND("/",'múzea SR'!B57))</f>
        <v>98</v>
      </c>
      <c r="E64" s="15" t="str">
        <f>IF(LEN(RIGHT('múzea SR'!B57,LEN('múzea SR'!B57)-FIND("/",'múzea SR'!B57)))=2,CONCATENATE("19",RIGHT('múzea SR'!B57,LEN('múzea SR'!B57)-FIND("/",'múzea SR'!B57))),RIGHT('múzea SR'!B57,LEN('múzea SR'!B57)-FIND("/",'múzea SR'!B57)))</f>
        <v>1998</v>
      </c>
      <c r="F64" s="15" t="str">
        <f>IFERROR(LEFT('múzea SR'!H57,SEARCH(".",'múzea SR'!H57)),"")</f>
        <v>Mgr.</v>
      </c>
      <c r="G64" s="15" t="str">
        <f>RIGHT('múzea SR'!F57,LEN('múzea SR'!F57)-SEARCH("email: ",'múzea SR'!F57)-6)</f>
        <v>muzeumpm@stonline.sk</v>
      </c>
    </row>
    <row r="65" spans="1:7" ht="15.75">
      <c r="A65" s="19"/>
      <c r="B65" s="50" t="str">
        <f>CONCATENATE('múzea SR'!C58," sa nachádza v ",IF('múzea SR'!D58="TT","Trnavskom kraji.",IF('múzea SR'!D58="ZA","Žilinskom kraji.",IF('múzea SR'!D58="TN","Trenčianskom kraji.",IF('múzea SR'!D58="KE","Košickom kraji.","Bratislavskom kraji.")))))</f>
        <v>Ponitrianske múzeum v Nitre   sa nachádza v Bratislavskom kraji.</v>
      </c>
      <c r="C65" s="15" t="str">
        <f>RIGHT('múzea SR'!E58,LEN('múzea SR'!E58)-SEARCH(CHAR(127),SUBSTITUTE('múzea SR'!E58," ",CHAR(127),LEN('múzea SR'!E58)-LEN(SUBSTITUTE('múzea SR'!E58," ",""))-2)))</f>
        <v>949 01 Nitra</v>
      </c>
      <c r="D65" s="15" t="str">
        <f>RIGHT('múzea SR'!B58,LEN('múzea SR'!B58)-FIND("/",'múzea SR'!B58))</f>
        <v>98</v>
      </c>
      <c r="E65" s="15" t="str">
        <f>IF(LEN(RIGHT('múzea SR'!B58,LEN('múzea SR'!B58)-FIND("/",'múzea SR'!B58)))=2,CONCATENATE("19",RIGHT('múzea SR'!B58,LEN('múzea SR'!B58)-FIND("/",'múzea SR'!B58))),RIGHT('múzea SR'!B58,LEN('múzea SR'!B58)-FIND("/",'múzea SR'!B58)))</f>
        <v>1998</v>
      </c>
      <c r="F65" s="15" t="str">
        <f>IFERROR(LEFT('múzea SR'!H58,SEARCH(".",'múzea SR'!H58)),"")</f>
        <v>Mgr.</v>
      </c>
      <c r="G65" s="15" t="str">
        <f>RIGHT('múzea SR'!F58,LEN('múzea SR'!F58)-SEARCH("email: ",'múzea SR'!F58)-6)</f>
        <v>nimuz-sek@mail.t-com.sk</v>
      </c>
    </row>
    <row r="66" spans="1:7" ht="15.75">
      <c r="A66" s="19"/>
      <c r="B66" s="50" t="str">
        <f>CONCATENATE('múzea SR'!C59," sa nachádza v ",IF('múzea SR'!D59="TT","Trnavskom kraji.",IF('múzea SR'!D59="ZA","Žilinskom kraji.",IF('múzea SR'!D59="TN","Trenčianskom kraji.",IF('múzea SR'!D59="KE","Košickom kraji.","Bratislavskom kraji.")))))</f>
        <v>Považské múzeum v Žiline   sa nachádza v Žilinskom kraji.</v>
      </c>
      <c r="C66" s="15" t="str">
        <f>RIGHT('múzea SR'!E59,LEN('múzea SR'!E59)-SEARCH(CHAR(127),SUBSTITUTE('múzea SR'!E59," ",CHAR(127),LEN('múzea SR'!E59)-LEN(SUBSTITUTE('múzea SR'!E59," ",""))-2)))</f>
        <v>010 03 Žilina</v>
      </c>
      <c r="D66" s="15" t="str">
        <f>RIGHT('múzea SR'!B59,LEN('múzea SR'!B59)-FIND("/",'múzea SR'!B59))</f>
        <v>98</v>
      </c>
      <c r="E66" s="15" t="str">
        <f>IF(LEN(RIGHT('múzea SR'!B59,LEN('múzea SR'!B59)-FIND("/",'múzea SR'!B59)))=2,CONCATENATE("19",RIGHT('múzea SR'!B59,LEN('múzea SR'!B59)-FIND("/",'múzea SR'!B59))),RIGHT('múzea SR'!B59,LEN('múzea SR'!B59)-FIND("/",'múzea SR'!B59)))</f>
        <v>1998</v>
      </c>
      <c r="F66" s="15" t="str">
        <f>IFERROR(LEFT('múzea SR'!H59,SEARCH(".",'múzea SR'!H59)),"")</f>
        <v>Ing.</v>
      </c>
      <c r="G66" s="15" t="str">
        <f>RIGHT('múzea SR'!F59,LEN('múzea SR'!F59)-SEARCH("email: ",'múzea SR'!F59)-6)</f>
        <v>muzeum@pmza.sk</v>
      </c>
    </row>
    <row r="67" spans="1:7" ht="15.75">
      <c r="A67" s="19"/>
      <c r="B67" s="50" t="str">
        <f>CONCATENATE('múzea SR'!C60," sa nachádza v ",IF('múzea SR'!D60="TT","Trnavskom kraji.",IF('múzea SR'!D60="ZA","Žilinskom kraji.",IF('múzea SR'!D60="TN","Trenčianskom kraji.",IF('múzea SR'!D60="KE","Košickom kraji.","Bratislavskom kraji.")))))</f>
        <v>Slovenská pošta, a.s. Poštové múzeum  sa nachádza v Bratislavskom kraji.</v>
      </c>
      <c r="C67" s="15" t="str">
        <f>RIGHT('múzea SR'!E60,LEN('múzea SR'!E60)-SEARCH(CHAR(127),SUBSTITUTE('múzea SR'!E60," ",CHAR(127),LEN('múzea SR'!E60)-LEN(SUBSTITUTE('múzea SR'!E60," ",""))-2)))</f>
        <v>99 Banská Bystrica</v>
      </c>
      <c r="D67" s="15" t="str">
        <f>RIGHT('múzea SR'!B60,LEN('múzea SR'!B60)-FIND("/",'múzea SR'!B60))</f>
        <v>2000</v>
      </c>
      <c r="E67" s="15" t="str">
        <f>IF(LEN(RIGHT('múzea SR'!B60,LEN('múzea SR'!B60)-FIND("/",'múzea SR'!B60)))=2,CONCATENATE("19",RIGHT('múzea SR'!B60,LEN('múzea SR'!B60)-FIND("/",'múzea SR'!B60))),RIGHT('múzea SR'!B60,LEN('múzea SR'!B60)-FIND("/",'múzea SR'!B60)))</f>
        <v>2000</v>
      </c>
      <c r="F67" s="15" t="str">
        <f>IFERROR(LEFT('múzea SR'!H60,SEARCH(".",'múzea SR'!H60)),"")</f>
        <v>Mgr.</v>
      </c>
      <c r="G67" s="15" t="str">
        <f>RIGHT('múzea SR'!F60,LEN('múzea SR'!F60)-SEARCH("email: ",'múzea SR'!F60)-6)</f>
        <v>muzeum@slposta.sk</v>
      </c>
    </row>
    <row r="68" spans="1:7" ht="15.75">
      <c r="A68" s="19"/>
      <c r="B68" s="50" t="str">
        <f>CONCATENATE('múzea SR'!C61," sa nachádza v ",IF('múzea SR'!D61="TT","Trnavskom kraji.",IF('múzea SR'!D61="ZA","Žilinskom kraji.",IF('múzea SR'!D61="TN","Trenčianskom kraji.",IF('múzea SR'!D61="KE","Košickom kraji.","Bratislavskom kraji.")))))</f>
        <v>Slovenské banské múzeum  sa nachádza v Bratislavskom kraji.</v>
      </c>
      <c r="C68" s="15" t="str">
        <f>RIGHT('múzea SR'!E61,LEN('múzea SR'!E61)-SEARCH(CHAR(127),SUBSTITUTE('múzea SR'!E61," ",CHAR(127),LEN('múzea SR'!E61)-LEN(SUBSTITUTE('múzea SR'!E61," ",""))-2)))</f>
        <v>01 Banská Štiavnica</v>
      </c>
      <c r="D68" s="15" t="str">
        <f>RIGHT('múzea SR'!B61,LEN('múzea SR'!B61)-FIND("/",'múzea SR'!B61))</f>
        <v>98</v>
      </c>
      <c r="E68" s="15" t="str">
        <f>IF(LEN(RIGHT('múzea SR'!B61,LEN('múzea SR'!B61)-FIND("/",'múzea SR'!B61)))=2,CONCATENATE("19",RIGHT('múzea SR'!B61,LEN('múzea SR'!B61)-FIND("/",'múzea SR'!B61))),RIGHT('múzea SR'!B61,LEN('múzea SR'!B61)-FIND("/",'múzea SR'!B61)))</f>
        <v>1998</v>
      </c>
      <c r="F68" s="15" t="str">
        <f>IFERROR(LEFT('múzea SR'!H61,SEARCH(".",'múzea SR'!H61)),"")</f>
        <v>PhDr.</v>
      </c>
      <c r="G68" s="15" t="str">
        <f>RIGHT('múzea SR'!F61,LEN('múzea SR'!F61)-SEARCH("email: ",'múzea SR'!F61)-6)</f>
        <v>sbm@muzeumbs.sk</v>
      </c>
    </row>
    <row r="69" spans="1:7" ht="15.75">
      <c r="A69" s="19"/>
      <c r="B69" s="50" t="str">
        <f>CONCATENATE('múzea SR'!C62," sa nachádza v ",IF('múzea SR'!D62="TT","Trnavskom kraji.",IF('múzea SR'!D62="ZA","Žilinskom kraji.",IF('múzea SR'!D62="TN","Trenčianskom kraji.",IF('múzea SR'!D62="KE","Košickom kraji.","Bratislavskom kraji.")))))</f>
        <v>Slovenské múzeum ochrany prírody a jaskyniarstva sa nachádza v Žilinskom kraji.</v>
      </c>
      <c r="C69" s="15" t="str">
        <f>RIGHT('múzea SR'!E62,LEN('múzea SR'!E62)-SEARCH(CHAR(127),SUBSTITUTE('múzea SR'!E62," ",CHAR(127),LEN('múzea SR'!E62)-LEN(SUBSTITUTE('múzea SR'!E62," ",""))-2)))</f>
        <v>01 Liptovský Mikuláš</v>
      </c>
      <c r="D69" s="15" t="str">
        <f>RIGHT('múzea SR'!B62,LEN('múzea SR'!B62)-FIND("/",'múzea SR'!B62))</f>
        <v>98</v>
      </c>
      <c r="E69" s="15" t="str">
        <f>IF(LEN(RIGHT('múzea SR'!B62,LEN('múzea SR'!B62)-FIND("/",'múzea SR'!B62)))=2,CONCATENATE("19",RIGHT('múzea SR'!B62,LEN('múzea SR'!B62)-FIND("/",'múzea SR'!B62))),RIGHT('múzea SR'!B62,LEN('múzea SR'!B62)-FIND("/",'múzea SR'!B62)))</f>
        <v>1998</v>
      </c>
      <c r="F69" s="15" t="str">
        <f>IFERROR(LEFT('múzea SR'!H62,SEARCH(".",'múzea SR'!H62)),"")</f>
        <v>RNDr.</v>
      </c>
      <c r="G69" s="15" t="str">
        <f>RIGHT('múzea SR'!F62,LEN('múzea SR'!F62)-SEARCH("email: ",'múzea SR'!F62)-6)</f>
        <v>smopaj@smopaj.sk</v>
      </c>
    </row>
    <row r="70" spans="1:7" ht="15.75">
      <c r="A70" s="19"/>
      <c r="B70" s="50" t="str">
        <f>CONCATENATE('múzea SR'!C63," sa nachádza v ",IF('múzea SR'!D63="TT","Trnavskom kraji.",IF('múzea SR'!D63="ZA","Žilinskom kraji.",IF('múzea SR'!D63="TN","Trenčianskom kraji.",IF('múzea SR'!D63="KE","Košickom kraji.","Bratislavskom kraji.")))))</f>
        <v>Slovenské národné múzeum v Bratislave - riaditeľstvo  sa nachádza v Bratislavskom kraji.</v>
      </c>
      <c r="C70" s="15" t="str">
        <f>RIGHT('múzea SR'!E63,LEN('múzea SR'!E63)-SEARCH(CHAR(127),SUBSTITUTE('múzea SR'!E63," ",CHAR(127),LEN('múzea SR'!E63)-LEN(SUBSTITUTE('múzea SR'!E63," ",""))-2)))</f>
        <v>810 06 Bratislava</v>
      </c>
      <c r="D70" s="15" t="str">
        <f>RIGHT('múzea SR'!B63,LEN('múzea SR'!B63)-FIND("/",'múzea SR'!B63))</f>
        <v>98</v>
      </c>
      <c r="E70" s="15" t="str">
        <f>IF(LEN(RIGHT('múzea SR'!B63,LEN('múzea SR'!B63)-FIND("/",'múzea SR'!B63)))=2,CONCATENATE("19",RIGHT('múzea SR'!B63,LEN('múzea SR'!B63)-FIND("/",'múzea SR'!B63))),RIGHT('múzea SR'!B63,LEN('múzea SR'!B63)-FIND("/",'múzea SR'!B63)))</f>
        <v>1998</v>
      </c>
      <c r="F70" s="15" t="str">
        <f>IFERROR(LEFT('múzea SR'!H63,SEARCH(".",'múzea SR'!H63)),"")</f>
        <v>PaedDr.</v>
      </c>
      <c r="G70" s="15" t="str">
        <f>RIGHT('múzea SR'!F63,LEN('múzea SR'!F63)-SEARCH("email: ",'múzea SR'!F63)-6)</f>
        <v>sekretariat@snm.sk</v>
      </c>
    </row>
    <row r="71" spans="1:7" ht="15.75">
      <c r="A71" s="19"/>
      <c r="B71" s="50" t="str">
        <f>CONCATENATE('múzea SR'!C64," sa nachádza v ",IF('múzea SR'!D64="TT","Trnavskom kraji.",IF('múzea SR'!D64="ZA","Žilinskom kraji.",IF('múzea SR'!D64="TN","Trenčianskom kraji.",IF('múzea SR'!D64="KE","Košickom kraji.","Bratislavskom kraji.")))))</f>
        <v>Slovenské plynárenské múzeum sa nachádza v Bratislavskom kraji.</v>
      </c>
      <c r="C71" s="15" t="str">
        <f>RIGHT('múzea SR'!E64,LEN('múzea SR'!E64)-SEARCH(CHAR(127),SUBSTITUTE('múzea SR'!E64," ",CHAR(127),LEN('múzea SR'!E64)-LEN(SUBSTITUTE('múzea SR'!E64," ",""))-2)))</f>
        <v>842 11 Bratislava</v>
      </c>
      <c r="D71" s="15" t="str">
        <f>RIGHT('múzea SR'!B64,LEN('múzea SR'!B64)-FIND("/",'múzea SR'!B64))</f>
        <v>98</v>
      </c>
      <c r="E71" s="15" t="str">
        <f>IF(LEN(RIGHT('múzea SR'!B64,LEN('múzea SR'!B64)-FIND("/",'múzea SR'!B64)))=2,CONCATENATE("19",RIGHT('múzea SR'!B64,LEN('múzea SR'!B64)-FIND("/",'múzea SR'!B64))),RIGHT('múzea SR'!B64,LEN('múzea SR'!B64)-FIND("/",'múzea SR'!B64)))</f>
        <v>1998</v>
      </c>
      <c r="F71" s="15" t="str">
        <f>IFERROR(LEFT('múzea SR'!H64,SEARCH(".",'múzea SR'!H64)),"")</f>
        <v/>
      </c>
      <c r="G71" s="15" t="str">
        <f>RIGHT('múzea SR'!F64,LEN('múzea SR'!F64)-SEARCH("email: ",'múzea SR'!F64)-6)</f>
        <v>muzeum@spp.sk</v>
      </c>
    </row>
    <row r="72" spans="1:7" ht="15.75">
      <c r="A72" s="19"/>
      <c r="B72" s="50" t="str">
        <f>CONCATENATE('múzea SR'!C65," sa nachádza v ",IF('múzea SR'!D65="TT","Trnavskom kraji.",IF('múzea SR'!D65="ZA","Žilinskom kraji.",IF('múzea SR'!D65="TN","Trenčianskom kraji.",IF('múzea SR'!D65="KE","Košickom kraji.","Bratislavskom kraji.")))))</f>
        <v>Slovenské poľnohospodárske múzeum sa nachádza v Bratislavskom kraji.</v>
      </c>
      <c r="C72" s="15" t="str">
        <f>RIGHT('múzea SR'!E65,LEN('múzea SR'!E65)-SEARCH(CHAR(127),SUBSTITUTE('múzea SR'!E65," ",CHAR(127),LEN('múzea SR'!E65)-LEN(SUBSTITUTE('múzea SR'!E65," ",""))-2)))</f>
        <v>950 50 Nitra</v>
      </c>
      <c r="D72" s="15" t="str">
        <f>RIGHT('múzea SR'!B65,LEN('múzea SR'!B65)-FIND("/",'múzea SR'!B65))</f>
        <v>99</v>
      </c>
      <c r="E72" s="15" t="str">
        <f>IF(LEN(RIGHT('múzea SR'!B65,LEN('múzea SR'!B65)-FIND("/",'múzea SR'!B65)))=2,CONCATENATE("19",RIGHT('múzea SR'!B65,LEN('múzea SR'!B65)-FIND("/",'múzea SR'!B65))),RIGHT('múzea SR'!B65,LEN('múzea SR'!B65)-FIND("/",'múzea SR'!B65)))</f>
        <v>1999</v>
      </c>
      <c r="F72" s="15" t="str">
        <f>IFERROR(LEFT('múzea SR'!H65,SEARCH(".",'múzea SR'!H65)),"")</f>
        <v>Ing.</v>
      </c>
      <c r="G72" s="15" t="str">
        <f>RIGHT('múzea SR'!F65,LEN('múzea SR'!F65)-SEARCH("email: ",'múzea SR'!F65)-6)</f>
        <v>muzeum@agrokomplex.sk</v>
      </c>
    </row>
    <row r="73" spans="1:7" ht="15.75">
      <c r="A73" s="19"/>
      <c r="B73" s="50" t="str">
        <f>CONCATENATE('múzea SR'!C66," sa nachádza v ",IF('múzea SR'!D66="TT","Trnavskom kraji.",IF('múzea SR'!D66="ZA","Žilinskom kraji.",IF('múzea SR'!D66="TN","Trenčianskom kraji.",IF('múzea SR'!D66="KE","Košickom kraji.","Bratislavskom kraji.")))))</f>
        <v>Slovenské sklárske múzeum  sa nachádza v Trenčianskom kraji.</v>
      </c>
      <c r="C73" s="15" t="str">
        <f>RIGHT('múzea SR'!E66,LEN('múzea SR'!E66)-SEARCH(CHAR(127),SUBSTITUTE('múzea SR'!E66," ",CHAR(127),LEN('múzea SR'!E66)-LEN(SUBSTITUTE('múzea SR'!E66," ",""))-2)))</f>
        <v xml:space="preserve">Lednické Rovne </v>
      </c>
      <c r="D73" s="15" t="str">
        <f>RIGHT('múzea SR'!B66,LEN('múzea SR'!B66)-FIND("/",'múzea SR'!B66))</f>
        <v>99</v>
      </c>
      <c r="E73" s="15" t="str">
        <f>IF(LEN(RIGHT('múzea SR'!B66,LEN('múzea SR'!B66)-FIND("/",'múzea SR'!B66)))=2,CONCATENATE("19",RIGHT('múzea SR'!B66,LEN('múzea SR'!B66)-FIND("/",'múzea SR'!B66))),RIGHT('múzea SR'!B66,LEN('múzea SR'!B66)-FIND("/",'múzea SR'!B66)))</f>
        <v>1999</v>
      </c>
      <c r="F73" s="15" t="str">
        <f>IFERROR(LEFT('múzea SR'!H66,SEARCH(".",'múzea SR'!H66)),"")</f>
        <v>Mgr.</v>
      </c>
      <c r="G73" s="15" t="str">
        <f>RIGHT('múzea SR'!F66,LEN('múzea SR'!F66)-SEARCH("email: ",'múzea SR'!F66)-6)</f>
        <v xml:space="preserve">kasarova@rona.sk </v>
      </c>
    </row>
    <row r="74" spans="1:7" ht="15.75">
      <c r="A74" s="19"/>
      <c r="B74" s="50" t="str">
        <f>CONCATENATE('múzea SR'!C67," sa nachádza v ",IF('múzea SR'!D67="TT","Trnavskom kraji.",IF('múzea SR'!D67="ZA","Žilinskom kraji.",IF('múzea SR'!D67="TN","Trenčianskom kraji.",IF('múzea SR'!D67="KE","Košickom kraji.","Bratislavskom kraji.")))))</f>
        <v>Slovenské technické múzeum  sa nachádza v Košickom kraji.</v>
      </c>
      <c r="C74" s="15" t="str">
        <f>RIGHT('múzea SR'!E67,LEN('múzea SR'!E67)-SEARCH(CHAR(127),SUBSTITUTE('múzea SR'!E67," ",CHAR(127),LEN('múzea SR'!E67)-LEN(SUBSTITUTE('múzea SR'!E67," ",""))-2)))</f>
        <v>040 01 Košice</v>
      </c>
      <c r="D74" s="15" t="str">
        <f>RIGHT('múzea SR'!B67,LEN('múzea SR'!B67)-FIND("/",'múzea SR'!B67))</f>
        <v>99</v>
      </c>
      <c r="E74" s="15" t="str">
        <f>IF(LEN(RIGHT('múzea SR'!B67,LEN('múzea SR'!B67)-FIND("/",'múzea SR'!B67)))=2,CONCATENATE("19",RIGHT('múzea SR'!B67,LEN('múzea SR'!B67)-FIND("/",'múzea SR'!B67))),RIGHT('múzea SR'!B67,LEN('múzea SR'!B67)-FIND("/",'múzea SR'!B67)))</f>
        <v>1999</v>
      </c>
      <c r="F74" s="15" t="str">
        <f>IFERROR(LEFT('múzea SR'!H67,SEARCH(".",'múzea SR'!H67)),"")</f>
        <v>Ing.</v>
      </c>
      <c r="G74" s="15" t="str">
        <f>RIGHT('múzea SR'!F67,LEN('múzea SR'!F67)-SEARCH("email: ",'múzea SR'!F67)-6)</f>
        <v>stmke@stm-ke.sk</v>
      </c>
    </row>
    <row r="75" spans="1:7" ht="15.75">
      <c r="A75" s="19"/>
      <c r="B75" s="50" t="str">
        <f>CONCATENATE('múzea SR'!C68," sa nachádza v ",IF('múzea SR'!D68="TT","Trnavskom kraji.",IF('múzea SR'!D68="ZA","Žilinskom kraji.",IF('múzea SR'!D68="TN","Trenčianskom kraji.",IF('múzea SR'!D68="KE","Košickom kraji.","Bratislavskom kraji.")))))</f>
        <v>SNK - Slovanské múzeum A. S. Puškina  sa nachádza v Trenčianskom kraji.</v>
      </c>
      <c r="C75" s="15" t="str">
        <f>RIGHT('múzea SR'!E68,LEN('múzea SR'!E68)-SEARCH(CHAR(127),SUBSTITUTE('múzea SR'!E68," ",CHAR(127),LEN('múzea SR'!E68)-LEN(SUBSTITUTE('múzea SR'!E68," ",""))-2)))</f>
        <v>958 42 Brodzany</v>
      </c>
      <c r="D75" s="15" t="str">
        <f>RIGHT('múzea SR'!B68,LEN('múzea SR'!B68)-FIND("/",'múzea SR'!B68))</f>
        <v>1999</v>
      </c>
      <c r="E75" s="15" t="str">
        <f>IF(LEN(RIGHT('múzea SR'!B68,LEN('múzea SR'!B68)-FIND("/",'múzea SR'!B68)))=2,CONCATENATE("19",RIGHT('múzea SR'!B68,LEN('múzea SR'!B68)-FIND("/",'múzea SR'!B68))),RIGHT('múzea SR'!B68,LEN('múzea SR'!B68)-FIND("/",'múzea SR'!B68)))</f>
        <v>1999</v>
      </c>
      <c r="F75" s="15" t="str">
        <f>IFERROR(LEFT('múzea SR'!H68,SEARCH(".",'múzea SR'!H68)),"")</f>
        <v>Mgr.</v>
      </c>
      <c r="G75" s="15" t="str">
        <f>RIGHT('múzea SR'!F68,LEN('múzea SR'!F68)-SEARCH("email: ",'múzea SR'!F68)-6)</f>
        <v>eva.gersiova@snk.sk</v>
      </c>
    </row>
    <row r="76" spans="1:7" ht="15.75">
      <c r="A76" s="19"/>
      <c r="B76" s="50" t="str">
        <f>CONCATENATE('múzea SR'!C69," sa nachádza v ",IF('múzea SR'!D69="TT","Trnavskom kraji.",IF('múzea SR'!D69="ZA","Žilinskom kraji.",IF('múzea SR'!D69="TN","Trenčianskom kraji.",IF('múzea SR'!D69="KE","Košickom kraji.","Bratislavskom kraji.")))))</f>
        <v>Stredoslovenské múzeum v Banskej Bystrici   sa nachádza v Bratislavskom kraji.</v>
      </c>
      <c r="C76" s="15" t="str">
        <f>RIGHT('múzea SR'!E69,LEN('múzea SR'!E69)-SEARCH(CHAR(127),SUBSTITUTE('múzea SR'!E69," ",CHAR(127),LEN('múzea SR'!E69)-LEN(SUBSTITUTE('múzea SR'!E69," ",""))-2)))</f>
        <v>90 Banská Bystrica</v>
      </c>
      <c r="D76" s="15" t="str">
        <f>RIGHT('múzea SR'!B69,LEN('múzea SR'!B69)-FIND("/",'múzea SR'!B69))</f>
        <v>98</v>
      </c>
      <c r="E76" s="15" t="str">
        <f>IF(LEN(RIGHT('múzea SR'!B69,LEN('múzea SR'!B69)-FIND("/",'múzea SR'!B69)))=2,CONCATENATE("19",RIGHT('múzea SR'!B69,LEN('múzea SR'!B69)-FIND("/",'múzea SR'!B69))),RIGHT('múzea SR'!B69,LEN('múzea SR'!B69)-FIND("/",'múzea SR'!B69)))</f>
        <v>1998</v>
      </c>
      <c r="F76" s="15" t="str">
        <f>IFERROR(LEFT('múzea SR'!H69,SEARCH(".",'múzea SR'!H69)),"")</f>
        <v>PhDr.</v>
      </c>
      <c r="G76" s="15" t="str">
        <f>RIGHT('múzea SR'!F69,LEN('múzea SR'!F69)-SEARCH("email: ",'múzea SR'!F69)-6)</f>
        <v>ssm@ssmuzeum.sk</v>
      </c>
    </row>
    <row r="77" spans="1:7" ht="15.75">
      <c r="A77" s="19"/>
      <c r="B77" s="50" t="str">
        <f>CONCATENATE('múzea SR'!C70," sa nachádza v ",IF('múzea SR'!D70="TT","Trnavskom kraji.",IF('múzea SR'!D70="ZA","Žilinskom kraji.",IF('múzea SR'!D70="TN","Trenčianskom kraji.",IF('múzea SR'!D70="KE","Košickom kraji.","Bratislavskom kraji.")))))</f>
        <v>SÚH - Múzeum Mikuláša Thege-Konkolyho sa nachádza v Bratislavskom kraji.</v>
      </c>
      <c r="C77" s="15" t="str">
        <f>RIGHT('múzea SR'!E70,LEN('múzea SR'!E70)-SEARCH(CHAR(127),SUBSTITUTE('múzea SR'!E70," ",CHAR(127),LEN('múzea SR'!E70)-LEN(SUBSTITUTE('múzea SR'!E70," ",""))-2)))</f>
        <v>947 01 Hurbanovo</v>
      </c>
      <c r="D77" s="15" t="str">
        <f>RIGHT('múzea SR'!B70,LEN('múzea SR'!B70)-FIND("/",'múzea SR'!B70))</f>
        <v>2006</v>
      </c>
      <c r="E77" s="15" t="str">
        <f>IF(LEN(RIGHT('múzea SR'!B70,LEN('múzea SR'!B70)-FIND("/",'múzea SR'!B70)))=2,CONCATENATE("19",RIGHT('múzea SR'!B70,LEN('múzea SR'!B70)-FIND("/",'múzea SR'!B70))),RIGHT('múzea SR'!B70,LEN('múzea SR'!B70)-FIND("/",'múzea SR'!B70)))</f>
        <v>2006</v>
      </c>
      <c r="F77" s="15" t="str">
        <f>IFERROR(LEFT('múzea SR'!H70,SEARCH(".",'múzea SR'!H70)),"")</f>
        <v>Ing.</v>
      </c>
      <c r="G77" s="15" t="str">
        <f>RIGHT('múzea SR'!F70,LEN('múzea SR'!F70)-SEARCH("email: ",'múzea SR'!F70)-6)</f>
        <v>suh@suh.sk</v>
      </c>
    </row>
    <row r="78" spans="1:7" ht="15.75">
      <c r="A78" s="19"/>
      <c r="B78" s="50" t="str">
        <f>CONCATENATE('múzea SR'!C71," sa nachádza v ",IF('múzea SR'!D71="TT","Trnavskom kraji.",IF('múzea SR'!D71="ZA","Žilinskom kraji.",IF('múzea SR'!D71="TN","Trenčianskom kraji.",IF('múzea SR'!D71="KE","Košickom kraji.","Bratislavskom kraji.")))))</f>
        <v>Súkromné etnografické múzeum  sa nachádza v Košickom kraji.</v>
      </c>
      <c r="C78" s="15" t="str">
        <f>RIGHT('múzea SR'!E71,LEN('múzea SR'!E71)-SEARCH(CHAR(127),SUBSTITUTE('múzea SR'!E71," ",CHAR(127),LEN('múzea SR'!E71)-LEN(SUBSTITUTE('múzea SR'!E71," ",""))-2)))</f>
        <v>040 12 Košice</v>
      </c>
      <c r="D78" s="15" t="str">
        <f>RIGHT('múzea SR'!B71,LEN('múzea SR'!B71)-FIND("/",'múzea SR'!B71))</f>
        <v>2008</v>
      </c>
      <c r="E78" s="15" t="str">
        <f>IF(LEN(RIGHT('múzea SR'!B71,LEN('múzea SR'!B71)-FIND("/",'múzea SR'!B71)))=2,CONCATENATE("19",RIGHT('múzea SR'!B71,LEN('múzea SR'!B71)-FIND("/",'múzea SR'!B71))),RIGHT('múzea SR'!B71,LEN('múzea SR'!B71)-FIND("/",'múzea SR'!B71)))</f>
        <v>2008</v>
      </c>
      <c r="F78" s="15" t="str">
        <f>IFERROR(LEFT('múzea SR'!H71,SEARCH(".",'múzea SR'!H71)),"")</f>
        <v/>
      </c>
      <c r="G78" s="15" t="str">
        <f>RIGHT('múzea SR'!F71,LEN('múzea SR'!F71)-SEARCH("email: ",'múzea SR'!F71)-6)</f>
        <v>muzeum@humnoke.sk</v>
      </c>
    </row>
    <row r="79" spans="1:7" ht="15.75">
      <c r="A79" s="19"/>
      <c r="B79" s="50" t="str">
        <f>CONCATENATE('múzea SR'!C72," sa nachádza v ",IF('múzea SR'!D72="TT","Trnavskom kraji.",IF('múzea SR'!D72="ZA","Žilinskom kraji.",IF('múzea SR'!D72="TN","Trenčianskom kraji.",IF('múzea SR'!D72="KE","Košickom kraji.","Bratislavskom kraji.")))))</f>
        <v>Šarišské múzeum v Bardejove sa nachádza v Bratislavskom kraji.</v>
      </c>
      <c r="C79" s="15" t="str">
        <f>RIGHT('múzea SR'!E72,LEN('múzea SR'!E72)-SEARCH(CHAR(127),SUBSTITUTE('múzea SR'!E72," ",CHAR(127),LEN('múzea SR'!E72)-LEN(SUBSTITUTE('múzea SR'!E72," ",""))-2)))</f>
        <v xml:space="preserve">01 Bardejov </v>
      </c>
      <c r="D79" s="15" t="str">
        <f>RIGHT('múzea SR'!B72,LEN('múzea SR'!B72)-FIND("/",'múzea SR'!B72))</f>
        <v>98</v>
      </c>
      <c r="E79" s="15" t="str">
        <f>IF(LEN(RIGHT('múzea SR'!B72,LEN('múzea SR'!B72)-FIND("/",'múzea SR'!B72)))=2,CONCATENATE("19",RIGHT('múzea SR'!B72,LEN('múzea SR'!B72)-FIND("/",'múzea SR'!B72))),RIGHT('múzea SR'!B72,LEN('múzea SR'!B72)-FIND("/",'múzea SR'!B72)))</f>
        <v>1998</v>
      </c>
      <c r="F79" s="15" t="str">
        <f>IFERROR(LEFT('múzea SR'!H72,SEARCH(".",'múzea SR'!H72)),"")</f>
        <v>PhDr.</v>
      </c>
      <c r="G79" s="15" t="str">
        <f>RIGHT('múzea SR'!F72,LEN('múzea SR'!F72)-SEARCH("email: ",'múzea SR'!F72)-6)</f>
        <v>sarmus@nextra.sk</v>
      </c>
    </row>
    <row r="80" spans="1:7" ht="15.75">
      <c r="A80" s="19"/>
      <c r="B80" s="50" t="str">
        <f>CONCATENATE('múzea SR'!C73," sa nachádza v ",IF('múzea SR'!D73="TT","Trnavskom kraji.",IF('múzea SR'!D73="ZA","Žilinskom kraji.",IF('múzea SR'!D73="TN","Trenčianskom kraji.",IF('múzea SR'!D73="KE","Košickom kraji.","Bratislavskom kraji.")))))</f>
        <v>Štátna vedecká knižnica - Literárne a hudobné múzeum  sa nachádza v Bratislavskom kraji.</v>
      </c>
      <c r="C80" s="15" t="str">
        <f>RIGHT('múzea SR'!E73,LEN('múzea SR'!E73)-SEARCH(CHAR(127),SUBSTITUTE('múzea SR'!E73," ",CHAR(127),LEN('múzea SR'!E73)-LEN(SUBSTITUTE('múzea SR'!E73," ",""))-2)))</f>
        <v>58 Banská Bystrica</v>
      </c>
      <c r="D80" s="15" t="str">
        <f>RIGHT('múzea SR'!B73,LEN('múzea SR'!B73)-FIND("/",'múzea SR'!B73))</f>
        <v>98</v>
      </c>
      <c r="E80" s="15" t="str">
        <f>IF(LEN(RIGHT('múzea SR'!B73,LEN('múzea SR'!B73)-FIND("/",'múzea SR'!B73)))=2,CONCATENATE("19",RIGHT('múzea SR'!B73,LEN('múzea SR'!B73)-FIND("/",'múzea SR'!B73))),RIGHT('múzea SR'!B73,LEN('múzea SR'!B73)-FIND("/",'múzea SR'!B73)))</f>
        <v>1998</v>
      </c>
      <c r="F80" s="15" t="str">
        <f>IFERROR(LEFT('múzea SR'!H73,SEARCH(".",'múzea SR'!H73)),"")</f>
        <v>Mgr.</v>
      </c>
      <c r="G80" s="15" t="str">
        <f>RIGHT('múzea SR'!F73,LEN('múzea SR'!F73)-SEARCH("email: ",'múzea SR'!F73)-6)</f>
        <v>sona.svacova@svkbb.eu</v>
      </c>
    </row>
    <row r="81" spans="1:7" ht="15.75">
      <c r="A81" s="19"/>
      <c r="B81" s="50" t="str">
        <f>CONCATENATE('múzea SR'!C74," sa nachádza v ",IF('múzea SR'!D74="TT","Trnavskom kraji.",IF('múzea SR'!D74="ZA","Žilinskom kraji.",IF('múzea SR'!D74="TN","Trenčianskom kraji.",IF('múzea SR'!D74="KE","Košickom kraji.","Bratislavskom kraji.")))))</f>
        <v>Tekovské múzeum v Leviciach   sa nachádza v Bratislavskom kraji.</v>
      </c>
      <c r="C81" s="15" t="str">
        <f>RIGHT('múzea SR'!E74,LEN('múzea SR'!E74)-SEARCH(CHAR(127),SUBSTITUTE('múzea SR'!E74," ",CHAR(127),LEN('múzea SR'!E74)-LEN(SUBSTITUTE('múzea SR'!E74," ",""))-2)))</f>
        <v>934 69 Levice</v>
      </c>
      <c r="D81" s="15" t="str">
        <f>RIGHT('múzea SR'!B74,LEN('múzea SR'!B74)-FIND("/",'múzea SR'!B74))</f>
        <v>98</v>
      </c>
      <c r="E81" s="15" t="str">
        <f>IF(LEN(RIGHT('múzea SR'!B74,LEN('múzea SR'!B74)-FIND("/",'múzea SR'!B74)))=2,CONCATENATE("19",RIGHT('múzea SR'!B74,LEN('múzea SR'!B74)-FIND("/",'múzea SR'!B74))),RIGHT('múzea SR'!B74,LEN('múzea SR'!B74)-FIND("/",'múzea SR'!B74)))</f>
        <v>1998</v>
      </c>
      <c r="F81" s="15" t="str">
        <f>IFERROR(LEFT('múzea SR'!H74,SEARCH(".",'múzea SR'!H74)),"")</f>
        <v>PhDr.</v>
      </c>
      <c r="G81" s="15" t="str">
        <f>RIGHT('múzea SR'!F74,LEN('múzea SR'!F74)-SEARCH("email: ",'múzea SR'!F74)-6)</f>
        <v>tmlevice@nextra.sk</v>
      </c>
    </row>
    <row r="82" spans="1:7" ht="15.75">
      <c r="A82" s="19"/>
      <c r="B82" s="50" t="str">
        <f>CONCATENATE('múzea SR'!C75," sa nachádza v ",IF('múzea SR'!D75="TT","Trnavskom kraji.",IF('múzea SR'!D75="ZA","Žilinskom kraji.",IF('múzea SR'!D75="TN","Trenčianskom kraji.",IF('múzea SR'!D75="KE","Košickom kraji.","Bratislavskom kraji.")))))</f>
        <v>Trenčianske múzeum v Trenčíne   sa nachádza v Trenčianskom kraji.</v>
      </c>
      <c r="C82" s="15" t="str">
        <f>RIGHT('múzea SR'!E75,LEN('múzea SR'!E75)-SEARCH(CHAR(127),SUBSTITUTE('múzea SR'!E75," ",CHAR(127),LEN('múzea SR'!E75)-LEN(SUBSTITUTE('múzea SR'!E75," ",""))-2)))</f>
        <v>911 01 Trenčín</v>
      </c>
      <c r="D82" s="15" t="str">
        <f>RIGHT('múzea SR'!B75,LEN('múzea SR'!B75)-FIND("/",'múzea SR'!B75))</f>
        <v>98</v>
      </c>
      <c r="E82" s="15" t="str">
        <f>IF(LEN(RIGHT('múzea SR'!B75,LEN('múzea SR'!B75)-FIND("/",'múzea SR'!B75)))=2,CONCATENATE("19",RIGHT('múzea SR'!B75,LEN('múzea SR'!B75)-FIND("/",'múzea SR'!B75))),RIGHT('múzea SR'!B75,LEN('múzea SR'!B75)-FIND("/",'múzea SR'!B75)))</f>
        <v>1998</v>
      </c>
      <c r="F82" s="15" t="str">
        <f>IFERROR(LEFT('múzea SR'!H75,SEARCH(".",'múzea SR'!H75)),"")</f>
        <v>Mgr.</v>
      </c>
      <c r="G82" s="15" t="str">
        <f>RIGHT('múzea SR'!F75,LEN('múzea SR'!F75)-SEARCH("email: ",'múzea SR'!F75)-6)</f>
        <v>office@muzeumtn.sk</v>
      </c>
    </row>
    <row r="83" spans="1:7" ht="15.75">
      <c r="A83" s="19"/>
      <c r="B83" s="50" t="str">
        <f>CONCATENATE('múzea SR'!C76," sa nachádza v ",IF('múzea SR'!D76="TT","Trnavskom kraji.",IF('múzea SR'!D76="ZA","Žilinskom kraji.",IF('múzea SR'!D76="TN","Trenčianskom kraji.",IF('múzea SR'!D76="KE","Košickom kraji.","Bratislavskom kraji.")))))</f>
        <v>Tríbečské múzeum v Topoľčanoch sa nachádza v Bratislavskom kraji.</v>
      </c>
      <c r="C83" s="15" t="str">
        <f>RIGHT('múzea SR'!E76,LEN('múzea SR'!E76)-SEARCH(CHAR(127),SUBSTITUTE('múzea SR'!E76," ",CHAR(127),LEN('múzea SR'!E76)-LEN(SUBSTITUTE('múzea SR'!E76," ",""))-2)))</f>
        <v>955 01 Topoľčany</v>
      </c>
      <c r="D83" s="15" t="str">
        <f>RIGHT('múzea SR'!B76,LEN('múzea SR'!B76)-FIND("/",'múzea SR'!B76))</f>
        <v>98</v>
      </c>
      <c r="E83" s="15" t="str">
        <f>IF(LEN(RIGHT('múzea SR'!B76,LEN('múzea SR'!B76)-FIND("/",'múzea SR'!B76)))=2,CONCATENATE("19",RIGHT('múzea SR'!B76,LEN('múzea SR'!B76)-FIND("/",'múzea SR'!B76))),RIGHT('múzea SR'!B76,LEN('múzea SR'!B76)-FIND("/",'múzea SR'!B76)))</f>
        <v>1998</v>
      </c>
      <c r="F83" s="15" t="str">
        <f>IFERROR(LEFT('múzea SR'!H76,SEARCH(".",'múzea SR'!H76)),"")</f>
        <v>PhDr.</v>
      </c>
      <c r="G83" s="15" t="str">
        <f>RIGHT('múzea SR'!F76,LEN('múzea SR'!F76)-SEARCH("email: ",'múzea SR'!F76)-6)</f>
        <v xml:space="preserve">office@tribecskemuzeum.sk </v>
      </c>
    </row>
    <row r="84" spans="1:7" ht="15.75">
      <c r="A84" s="19"/>
      <c r="B84" s="50" t="str">
        <f>CONCATENATE('múzea SR'!C77," sa nachádza v ",IF('múzea SR'!D77="TT","Trnavskom kraji.",IF('múzea SR'!D77="ZA","Žilinskom kraji.",IF('múzea SR'!D77="TN","Trenčianskom kraji.",IF('múzea SR'!D77="KE","Košickom kraji.","Bratislavskom kraji.")))))</f>
        <v>Uhrovské múzeum  sa nachádza v Trenčianskom kraji.</v>
      </c>
      <c r="C84" s="15" t="str">
        <f>RIGHT('múzea SR'!E77,LEN('múzea SR'!E77)-SEARCH(CHAR(127),SUBSTITUTE('múzea SR'!E77," ",CHAR(127),LEN('múzea SR'!E77)-LEN(SUBSTITUTE('múzea SR'!E77," ",""))-2)))</f>
        <v>956 41 Uhrovec</v>
      </c>
      <c r="D84" s="15" t="str">
        <f>RIGHT('múzea SR'!B77,LEN('múzea SR'!B77)-FIND("/",'múzea SR'!B77))</f>
        <v>2004</v>
      </c>
      <c r="E84" s="15" t="str">
        <f>IF(LEN(RIGHT('múzea SR'!B77,LEN('múzea SR'!B77)-FIND("/",'múzea SR'!B77)))=2,CONCATENATE("19",RIGHT('múzea SR'!B77,LEN('múzea SR'!B77)-FIND("/",'múzea SR'!B77))),RIGHT('múzea SR'!B77,LEN('múzea SR'!B77)-FIND("/",'múzea SR'!B77)))</f>
        <v>2004</v>
      </c>
      <c r="F84" s="15" t="str">
        <f>IFERROR(LEFT('múzea SR'!H77,SEARCH(".",'múzea SR'!H77)),"")</f>
        <v/>
      </c>
      <c r="G84" s="15" t="str">
        <f>RIGHT('múzea SR'!F77,LEN('múzea SR'!F77)-SEARCH("email: ",'múzea SR'!F77)-6)</f>
        <v>obec@uhrovec.sk</v>
      </c>
    </row>
    <row r="85" spans="1:7" ht="15.75">
      <c r="A85" s="19"/>
      <c r="B85" s="50" t="str">
        <f>CONCATENATE('múzea SR'!C78," sa nachádza v ",IF('múzea SR'!D78="TT","Trnavskom kraji.",IF('múzea SR'!D78="ZA","Žilinskom kraji.",IF('múzea SR'!D78="TN","Trenčianskom kraji.",IF('múzea SR'!D78="KE","Košickom kraji.","Bratislavskom kraji.")))))</f>
        <v>ÚĽUV - Múzeum ľudovej umeleckej výroby - otvorený depozitár sa nachádza v Bratislavskom kraji.</v>
      </c>
      <c r="C85" s="15" t="str">
        <f>RIGHT('múzea SR'!E78,LEN('múzea SR'!E78)-SEARCH(CHAR(127),SUBSTITUTE('múzea SR'!E78," ",CHAR(127),LEN('múzea SR'!E78)-LEN(SUBSTITUTE('múzea SR'!E78," ",""))-2)))</f>
        <v>900 31 Stupava</v>
      </c>
      <c r="D85" s="15" t="str">
        <f>RIGHT('múzea SR'!B78,LEN('múzea SR'!B78)-FIND("/",'múzea SR'!B78))</f>
        <v>2008</v>
      </c>
      <c r="E85" s="15" t="str">
        <f>IF(LEN(RIGHT('múzea SR'!B78,LEN('múzea SR'!B78)-FIND("/",'múzea SR'!B78)))=2,CONCATENATE("19",RIGHT('múzea SR'!B78,LEN('múzea SR'!B78)-FIND("/",'múzea SR'!B78))),RIGHT('múzea SR'!B78,LEN('múzea SR'!B78)-FIND("/",'múzea SR'!B78)))</f>
        <v>2008</v>
      </c>
      <c r="F85" s="15" t="str">
        <f>IFERROR(LEFT('múzea SR'!H78,SEARCH(".",'múzea SR'!H78)),"")</f>
        <v>Mgr.</v>
      </c>
      <c r="G85" s="15" t="str">
        <f>RIGHT('múzea SR'!F78,LEN('múzea SR'!F78)-SEARCH("email: ",'múzea SR'!F78)-6)</f>
        <v>craft@uluv.sk</v>
      </c>
    </row>
    <row r="86" spans="1:7" ht="15.75">
      <c r="A86" s="19"/>
      <c r="B86" s="50" t="str">
        <f>CONCATENATE('múzea SR'!C79," sa nachádza v ",IF('múzea SR'!D79="TT","Trnavskom kraji.",IF('múzea SR'!D79="ZA","Žilinskom kraji.",IF('múzea SR'!D79="TN","Trenčianskom kraji.",IF('múzea SR'!D79="KE","Košickom kraji.","Bratislavskom kraji.")))))</f>
        <v>Vihorlatské múzeum v Humennom   sa nachádza v Bratislavskom kraji.</v>
      </c>
      <c r="C86" s="15" t="str">
        <f>RIGHT('múzea SR'!E79,LEN('múzea SR'!E79)-SEARCH(CHAR(127),SUBSTITUTE('múzea SR'!E79," ",CHAR(127),LEN('múzea SR'!E79)-LEN(SUBSTITUTE('múzea SR'!E79," ",""))-2)))</f>
        <v>066 01 Humenné</v>
      </c>
      <c r="D86" s="15" t="str">
        <f>RIGHT('múzea SR'!B79,LEN('múzea SR'!B79)-FIND("/",'múzea SR'!B79))</f>
        <v>98</v>
      </c>
      <c r="E86" s="15" t="str">
        <f>IF(LEN(RIGHT('múzea SR'!B79,LEN('múzea SR'!B79)-FIND("/",'múzea SR'!B79)))=2,CONCATENATE("19",RIGHT('múzea SR'!B79,LEN('múzea SR'!B79)-FIND("/",'múzea SR'!B79))),RIGHT('múzea SR'!B79,LEN('múzea SR'!B79)-FIND("/",'múzea SR'!B79)))</f>
        <v>1998</v>
      </c>
      <c r="F86" s="15" t="str">
        <f>IFERROR(LEFT('múzea SR'!H79,SEARCH(".",'múzea SR'!H79)),"")</f>
        <v>Mgr.</v>
      </c>
      <c r="G86" s="15" t="str">
        <f>RIGHT('múzea SR'!F79,LEN('múzea SR'!F79)-SEARCH("email: ",'múzea SR'!F79)-6)</f>
        <v>sekretariat@muzeumhumenne.sk</v>
      </c>
    </row>
    <row r="87" spans="1:7" ht="15.75">
      <c r="A87" s="19"/>
      <c r="B87" s="50" t="str">
        <f>CONCATENATE('múzea SR'!C80," sa nachádza v ",IF('múzea SR'!D80="TT","Trnavskom kraji.",IF('múzea SR'!D80="ZA","Žilinskom kraji.",IF('múzea SR'!D80="TN","Trenčianskom kraji.",IF('múzea SR'!D80="KE","Košickom kraji.","Bratislavskom kraji.")))))</f>
        <v>Vlastivedné múzeum v Galante sa nachádza v Trnavskom kraji.</v>
      </c>
      <c r="C87" s="15" t="str">
        <f>RIGHT('múzea SR'!E80,LEN('múzea SR'!E80)-SEARCH(CHAR(127),SUBSTITUTE('múzea SR'!E80," ",CHAR(127),LEN('múzea SR'!E80)-LEN(SUBSTITUTE('múzea SR'!E80," ",""))-2)))</f>
        <v>924 01 Galanta</v>
      </c>
      <c r="D87" s="15" t="str">
        <f>RIGHT('múzea SR'!B80,LEN('múzea SR'!B80)-FIND("/",'múzea SR'!B80))</f>
        <v>98</v>
      </c>
      <c r="E87" s="15" t="str">
        <f>IF(LEN(RIGHT('múzea SR'!B80,LEN('múzea SR'!B80)-FIND("/",'múzea SR'!B80)))=2,CONCATENATE("19",RIGHT('múzea SR'!B80,LEN('múzea SR'!B80)-FIND("/",'múzea SR'!B80))),RIGHT('múzea SR'!B80,LEN('múzea SR'!B80)-FIND("/",'múzea SR'!B80)))</f>
        <v>1998</v>
      </c>
      <c r="F87" s="15" t="str">
        <f>IFERROR(LEFT('múzea SR'!H80,SEARCH(".",'múzea SR'!H80)),"")</f>
        <v/>
      </c>
      <c r="G87" s="15" t="str">
        <f>RIGHT('múzea SR'!F80,LEN('múzea SR'!F80)-SEARCH("email: ",'múzea SR'!F80)-6)</f>
        <v>vlast.muzeum.ga@zupa-tt.sk</v>
      </c>
    </row>
    <row r="88" spans="1:7" ht="15.75">
      <c r="A88" s="19"/>
      <c r="B88" s="50" t="str">
        <f>CONCATENATE('múzea SR'!C81," sa nachádza v ",IF('múzea SR'!D81="TT","Trnavskom kraji.",IF('múzea SR'!D81="ZA","Žilinskom kraji.",IF('múzea SR'!D81="TN","Trenčianskom kraji.",IF('múzea SR'!D81="KE","Košickom kraji.","Bratislavskom kraji.")))))</f>
        <v>Vlastivedné múzeum v Hanušovciach nad Topľou   sa nachádza v Bratislavskom kraji.</v>
      </c>
      <c r="C88" s="15" t="str">
        <f>RIGHT('múzea SR'!E81,LEN('múzea SR'!E81)-SEARCH(CHAR(127),SUBSTITUTE('múzea SR'!E81," ",CHAR(127),LEN('múzea SR'!E81)-LEN(SUBSTITUTE('múzea SR'!E81," ",""))-2)))</f>
        <v>Hanušovce nad Topľou</v>
      </c>
      <c r="D88" s="15" t="str">
        <f>RIGHT('múzea SR'!B81,LEN('múzea SR'!B81)-FIND("/",'múzea SR'!B81))</f>
        <v>98</v>
      </c>
      <c r="E88" s="15" t="str">
        <f>IF(LEN(RIGHT('múzea SR'!B81,LEN('múzea SR'!B81)-FIND("/",'múzea SR'!B81)))=2,CONCATENATE("19",RIGHT('múzea SR'!B81,LEN('múzea SR'!B81)-FIND("/",'múzea SR'!B81))),RIGHT('múzea SR'!B81,LEN('múzea SR'!B81)-FIND("/",'múzea SR'!B81)))</f>
        <v>1998</v>
      </c>
      <c r="F88" s="15" t="str">
        <f>IFERROR(LEFT('múzea SR'!H81,SEARCH(".",'múzea SR'!H81)),"")</f>
        <v>PhDr.</v>
      </c>
      <c r="G88" s="15" t="str">
        <f>RIGHT('múzea SR'!F81,LEN('múzea SR'!F81)-SEARCH("email: ",'múzea SR'!F81)-6)</f>
        <v>vmuzeumhanus@stonline.sk</v>
      </c>
    </row>
    <row r="89" spans="1:7" ht="15.75">
      <c r="A89" s="19"/>
      <c r="B89" s="50" t="str">
        <f>CONCATENATE('múzea SR'!C82," sa nachádza v ",IF('múzea SR'!D82="TT","Trnavskom kraji.",IF('múzea SR'!D82="ZA","Žilinskom kraji.",IF('múzea SR'!D82="TN","Trenčianskom kraji.",IF('múzea SR'!D82="KE","Košickom kraji.","Bratislavskom kraji.")))))</f>
        <v>Vlastivedné múzeum v Hlohovci sa nachádza v Trnavskom kraji.</v>
      </c>
      <c r="C89" s="15" t="str">
        <f>RIGHT('múzea SR'!E82,LEN('múzea SR'!E82)-SEARCH(CHAR(127),SUBSTITUTE('múzea SR'!E82," ",CHAR(127),LEN('múzea SR'!E82)-LEN(SUBSTITUTE('múzea SR'!E82," ",""))-2)))</f>
        <v>920 01 Hlohovec</v>
      </c>
      <c r="D89" s="15" t="str">
        <f>RIGHT('múzea SR'!B82,LEN('múzea SR'!B82)-FIND("/",'múzea SR'!B82))</f>
        <v>98</v>
      </c>
      <c r="E89" s="15" t="str">
        <f>IF(LEN(RIGHT('múzea SR'!B82,LEN('múzea SR'!B82)-FIND("/",'múzea SR'!B82)))=2,CONCATENATE("19",RIGHT('múzea SR'!B82,LEN('múzea SR'!B82)-FIND("/",'múzea SR'!B82))),RIGHT('múzea SR'!B82,LEN('múzea SR'!B82)-FIND("/",'múzea SR'!B82)))</f>
        <v>1998</v>
      </c>
      <c r="F89" s="15" t="str">
        <f>IFERROR(LEFT('múzea SR'!H82,SEARCH(".",'múzea SR'!H82)),"")</f>
        <v>Mgr.</v>
      </c>
      <c r="G89" s="15" t="str">
        <f>RIGHT('múzea SR'!F82,LEN('múzea SR'!F82)-SEARCH("email: ",'múzea SR'!F82)-6)</f>
        <v>vmh@zupa-tt.sk</v>
      </c>
    </row>
    <row r="90" spans="1:7" ht="15.75">
      <c r="A90" s="19"/>
      <c r="B90" s="50" t="str">
        <f>CONCATENATE('múzea SR'!C83," sa nachádza v ",IF('múzea SR'!D83="TT","Trnavskom kraji.",IF('múzea SR'!D83="ZA","Žilinskom kraji.",IF('múzea SR'!D83="TN","Trenčianskom kraji.",IF('múzea SR'!D83="KE","Košickom kraji.","Bratislavskom kraji.")))))</f>
        <v>Vlastivedné múzeum v Považskej Bystrici sa nachádza v Trenčianskom kraji.</v>
      </c>
      <c r="C90" s="15" t="str">
        <f>RIGHT('múzea SR'!E83,LEN('múzea SR'!E83)-SEARCH(CHAR(127),SUBSTITUTE('múzea SR'!E83," ",CHAR(127),LEN('múzea SR'!E83)-LEN(SUBSTITUTE('múzea SR'!E83," ",""))-2)))</f>
        <v>01 Považská Bystrica</v>
      </c>
      <c r="D90" s="15" t="str">
        <f>RIGHT('múzea SR'!B83,LEN('múzea SR'!B83)-FIND("/",'múzea SR'!B83))</f>
        <v>98</v>
      </c>
      <c r="E90" s="15" t="str">
        <f>IF(LEN(RIGHT('múzea SR'!B83,LEN('múzea SR'!B83)-FIND("/",'múzea SR'!B83)))=2,CONCATENATE("19",RIGHT('múzea SR'!B83,LEN('múzea SR'!B83)-FIND("/",'múzea SR'!B83))),RIGHT('múzea SR'!B83,LEN('múzea SR'!B83)-FIND("/",'múzea SR'!B83)))</f>
        <v>1998</v>
      </c>
      <c r="F90" s="15" t="str">
        <f>IFERROR(LEFT('múzea SR'!H83,SEARCH(".",'múzea SR'!H83)),"")</f>
        <v>PhDr.</v>
      </c>
      <c r="G90" s="15" t="str">
        <f>RIGHT('múzea SR'!F83,LEN('múzea SR'!F83)-SEARCH("email: ",'múzea SR'!F83)-6)</f>
        <v>muzeumpb@muzeumpb.tsk.sk</v>
      </c>
    </row>
    <row r="91" spans="1:7" ht="15.75">
      <c r="A91" s="19"/>
      <c r="B91" s="50" t="str">
        <f>CONCATENATE('múzea SR'!C84," sa nachádza v ",IF('múzea SR'!D84="TT","Trnavskom kraji.",IF('múzea SR'!D84="ZA","Žilinskom kraji.",IF('múzea SR'!D84="TN","Trenčianskom kraji.",IF('múzea SR'!D84="KE","Košickom kraji.","Bratislavskom kraji.")))))</f>
        <v>Vodárenské múzeum Bratislavskej vodárenskej spoločnosti  sa nachádza v Bratislavskom kraji.</v>
      </c>
      <c r="C91" s="15" t="str">
        <f>RIGHT('múzea SR'!E84,LEN('múzea SR'!E84)-SEARCH(CHAR(127),SUBSTITUTE('múzea SR'!E84," ",CHAR(127),LEN('múzea SR'!E84)-LEN(SUBSTITUTE('múzea SR'!E84," ",""))-2)))</f>
        <v>- Karlova Ves</v>
      </c>
      <c r="D91" s="15" t="str">
        <f>RIGHT('múzea SR'!B84,LEN('múzea SR'!B84)-FIND("/",'múzea SR'!B84))</f>
        <v>2008</v>
      </c>
      <c r="E91" s="15" t="str">
        <f>IF(LEN(RIGHT('múzea SR'!B84,LEN('múzea SR'!B84)-FIND("/",'múzea SR'!B84)))=2,CONCATENATE("19",RIGHT('múzea SR'!B84,LEN('múzea SR'!B84)-FIND("/",'múzea SR'!B84))),RIGHT('múzea SR'!B84,LEN('múzea SR'!B84)-FIND("/",'múzea SR'!B84)))</f>
        <v>2008</v>
      </c>
      <c r="F91" s="15" t="str">
        <f>IFERROR(LEFT('múzea SR'!H84,SEARCH(".",'múzea SR'!H84)),"")</f>
        <v>Mgr.</v>
      </c>
      <c r="G91" s="15" t="str">
        <f>RIGHT('múzea SR'!F84,LEN('múzea SR'!F84)-SEARCH("email: ",'múzea SR'!F84)-6)</f>
        <v>vodarenskemuzeum@bvsas.sk</v>
      </c>
    </row>
    <row r="92" spans="1:7" ht="15.75">
      <c r="A92" s="19"/>
      <c r="B92" s="50" t="str">
        <f>CONCATENATE('múzea SR'!C85," sa nachádza v ",IF('múzea SR'!D85="TT","Trnavskom kraji.",IF('múzea SR'!D85="ZA","Žilinskom kraji.",IF('múzea SR'!D85="TN","Trenčianskom kraji.",IF('múzea SR'!D85="KE","Košickom kraji.","Bratislavskom kraji.")))))</f>
        <v>Východoslovenské múzeum sa nachádza v Košickom kraji.</v>
      </c>
      <c r="C92" s="15" t="str">
        <f>RIGHT('múzea SR'!E85,LEN('múzea SR'!E85)-SEARCH(CHAR(127),SUBSTITUTE('múzea SR'!E85," ",CHAR(127),LEN('múzea SR'!E85)-LEN(SUBSTITUTE('múzea SR'!E85," ",""))-2)))</f>
        <v xml:space="preserve">01 Košice </v>
      </c>
      <c r="D92" s="15" t="str">
        <f>RIGHT('múzea SR'!B85,LEN('múzea SR'!B85)-FIND("/",'múzea SR'!B85))</f>
        <v>98</v>
      </c>
      <c r="E92" s="15" t="str">
        <f>IF(LEN(RIGHT('múzea SR'!B85,LEN('múzea SR'!B85)-FIND("/",'múzea SR'!B85)))=2,CONCATENATE("19",RIGHT('múzea SR'!B85,LEN('múzea SR'!B85)-FIND("/",'múzea SR'!B85))),RIGHT('múzea SR'!B85,LEN('múzea SR'!B85)-FIND("/",'múzea SR'!B85)))</f>
        <v>1998</v>
      </c>
      <c r="F92" s="15" t="str">
        <f>IFERROR(LEFT('múzea SR'!H85,SEARCH(".",'múzea SR'!H85)),"")</f>
        <v>PhDr.</v>
      </c>
      <c r="G92" s="15" t="str">
        <f>RIGHT('múzea SR'!F85,LEN('múzea SR'!F85)-SEARCH("email: ",'múzea SR'!F85)-6)</f>
        <v>info@vsmuzeum.sk</v>
      </c>
    </row>
    <row r="93" spans="1:7" ht="15.75">
      <c r="A93" s="19"/>
      <c r="B93" s="50" t="str">
        <f>CONCATENATE('múzea SR'!C86," sa nachádza v ",IF('múzea SR'!D86="TT","Trnavskom kraji.",IF('múzea SR'!D86="ZA","Žilinskom kraji.",IF('múzea SR'!D86="TN","Trenčianskom kraji.",IF('múzea SR'!D86="KE","Košickom kraji.","Bratislavskom kraji.")))))</f>
        <v>Záhorské múzeum v Skalici   sa nachádza v Trnavskom kraji.</v>
      </c>
      <c r="C93" s="15" t="str">
        <f>RIGHT('múzea SR'!E86,LEN('múzea SR'!E86)-SEARCH(CHAR(127),SUBSTITUTE('múzea SR'!E86," ",CHAR(127),LEN('múzea SR'!E86)-LEN(SUBSTITUTE('múzea SR'!E86," ",""))-2)))</f>
        <v>909 01 Skalica</v>
      </c>
      <c r="D93" s="15" t="str">
        <f>RIGHT('múzea SR'!B86,LEN('múzea SR'!B86)-FIND("/",'múzea SR'!B86))</f>
        <v>98</v>
      </c>
      <c r="E93" s="15" t="str">
        <f>IF(LEN(RIGHT('múzea SR'!B86,LEN('múzea SR'!B86)-FIND("/",'múzea SR'!B86)))=2,CONCATENATE("19",RIGHT('múzea SR'!B86,LEN('múzea SR'!B86)-FIND("/",'múzea SR'!B86))),RIGHT('múzea SR'!B86,LEN('múzea SR'!B86)-FIND("/",'múzea SR'!B86)))</f>
        <v>1998</v>
      </c>
      <c r="F93" s="15" t="str">
        <f>IFERROR(LEFT('múzea SR'!H86,SEARCH(".",'múzea SR'!H86)),"")</f>
        <v>PhDr.</v>
      </c>
      <c r="G93" s="15" t="str">
        <f>RIGHT('múzea SR'!F86,LEN('múzea SR'!F86)-SEARCH("email: ",'múzea SR'!F86)-6)</f>
        <v>zahorskemuzeum@zahorskemuzeum.sk</v>
      </c>
    </row>
    <row r="94" spans="1:7" ht="15.75">
      <c r="A94" s="19"/>
      <c r="B94" s="50" t="str">
        <f>CONCATENATE('múzea SR'!C87," sa nachádza v ",IF('múzea SR'!D87="TT","Trnavskom kraji.",IF('múzea SR'!D87="ZA","Žilinskom kraji.",IF('múzea SR'!D87="TN","Trenčianskom kraji.",IF('múzea SR'!D87="KE","Košickom kraji.","Bratislavskom kraji.")))))</f>
        <v>Západoslovenské múzeum v Trnave   sa nachádza v Trnavskom kraji.</v>
      </c>
      <c r="C94" s="15" t="str">
        <f>RIGHT('múzea SR'!E87,LEN('múzea SR'!E87)-SEARCH(CHAR(127),SUBSTITUTE('múzea SR'!E87," ",CHAR(127),LEN('múzea SR'!E87)-LEN(SUBSTITUTE('múzea SR'!E87," ",""))-2)))</f>
        <v>918 09 Trnava</v>
      </c>
      <c r="D94" s="15" t="str">
        <f>RIGHT('múzea SR'!B87,LEN('múzea SR'!B87)-FIND("/",'múzea SR'!B87))</f>
        <v>98</v>
      </c>
      <c r="E94" s="15" t="str">
        <f>IF(LEN(RIGHT('múzea SR'!B87,LEN('múzea SR'!B87)-FIND("/",'múzea SR'!B87)))=2,CONCATENATE("19",RIGHT('múzea SR'!B87,LEN('múzea SR'!B87)-FIND("/",'múzea SR'!B87))),RIGHT('múzea SR'!B87,LEN('múzea SR'!B87)-FIND("/",'múzea SR'!B87)))</f>
        <v>1998</v>
      </c>
      <c r="F94" s="15" t="str">
        <f>IFERROR(LEFT('múzea SR'!H87,SEARCH(".",'múzea SR'!H87)),"")</f>
        <v>PhDr.</v>
      </c>
      <c r="G94" s="15" t="str">
        <f>RIGHT('múzea SR'!F87,LEN('múzea SR'!F87)-SEARCH("email: ",'múzea SR'!F87)-6)</f>
        <v>zsmuzeum@zupa-tt.sk</v>
      </c>
    </row>
    <row r="95" spans="1:7" ht="15.75">
      <c r="A95" s="19"/>
      <c r="B95" s="50" t="str">
        <f>CONCATENATE('múzea SR'!C88," sa nachádza v ",IF('múzea SR'!D88="TT","Trnavskom kraji.",IF('múzea SR'!D88="ZA","Žilinskom kraji.",IF('múzea SR'!D88="TN","Trenčianskom kraji.",IF('múzea SR'!D88="KE","Košickom kraji.","Bratislavskom kraji.")))))</f>
        <v>Zemplínske múzeum Michalovce sa nachádza v Košickom kraji.</v>
      </c>
      <c r="C95" s="15" t="str">
        <f>RIGHT('múzea SR'!E88,LEN('múzea SR'!E88)-SEARCH(CHAR(127),SUBSTITUTE('múzea SR'!E88," ",CHAR(127),LEN('múzea SR'!E88)-LEN(SUBSTITUTE('múzea SR'!E88," ",""))-2)))</f>
        <v>071 01 Michalovce</v>
      </c>
      <c r="D95" s="15" t="str">
        <f>RIGHT('múzea SR'!B88,LEN('múzea SR'!B88)-FIND("/",'múzea SR'!B88))</f>
        <v>98</v>
      </c>
      <c r="E95" s="15" t="str">
        <f>IF(LEN(RIGHT('múzea SR'!B88,LEN('múzea SR'!B88)-FIND("/",'múzea SR'!B88)))=2,CONCATENATE("19",RIGHT('múzea SR'!B88,LEN('múzea SR'!B88)-FIND("/",'múzea SR'!B88))),RIGHT('múzea SR'!B88,LEN('múzea SR'!B88)-FIND("/",'múzea SR'!B88)))</f>
        <v>1998</v>
      </c>
      <c r="F95" s="15" t="str">
        <f>IFERROR(LEFT('múzea SR'!H88,SEARCH(".",'múzea SR'!H88)),"")</f>
        <v>Mgr.</v>
      </c>
      <c r="G95" s="15" t="str">
        <f>RIGHT('múzea SR'!F88,LEN('múzea SR'!F88)-SEARCH("email: ",'múzea SR'!F88)-6)</f>
        <v>sekretariat.zm@gmail.com</v>
      </c>
    </row>
    <row r="96" spans="1:7" ht="15.75">
      <c r="A96" s="19"/>
      <c r="B96" s="50" t="str">
        <f>CONCATENATE('múzea SR'!C89," sa nachádza v ",IF('múzea SR'!D89="TT","Trnavskom kraji.",IF('múzea SR'!D89="ZA","Žilinskom kraji.",IF('múzea SR'!D89="TN","Trenčianskom kraji.",IF('múzea SR'!D89="KE","Košickom kraji.","Bratislavskom kraji.")))))</f>
        <v>Židovské komunitné múzeum sa nachádza v Bratislavskom kraji.</v>
      </c>
      <c r="C96" s="15" t="str">
        <f>RIGHT('múzea SR'!E89,LEN('múzea SR'!E89)-SEARCH(CHAR(127),SUBSTITUTE('múzea SR'!E89," ",CHAR(127),LEN('múzea SR'!E89)-LEN(SUBSTITUTE('múzea SR'!E89," ",""))-2)))</f>
        <v>814 47 Bratislava</v>
      </c>
      <c r="D96" s="15" t="str">
        <f>RIGHT('múzea SR'!B89,LEN('múzea SR'!B89)-FIND("/",'múzea SR'!B89))</f>
        <v>2012</v>
      </c>
      <c r="E96" s="15" t="str">
        <f>IF(LEN(RIGHT('múzea SR'!B89,LEN('múzea SR'!B89)-FIND("/",'múzea SR'!B89)))=2,CONCATENATE("19",RIGHT('múzea SR'!B89,LEN('múzea SR'!B89)-FIND("/",'múzea SR'!B89))),RIGHT('múzea SR'!B89,LEN('múzea SR'!B89)-FIND("/",'múzea SR'!B89)))</f>
        <v>2012</v>
      </c>
      <c r="F96" s="15" t="str">
        <f>IFERROR(LEFT('múzea SR'!H89,SEARCH(".",'múzea SR'!H89)),"")</f>
        <v/>
      </c>
      <c r="G96" s="15" t="str">
        <f>RIGHT('múzea SR'!F89,LEN('múzea SR'!F89)-SEARCH("email: ",'múzea SR'!F89)-6)</f>
        <v>synagogue.sk@gmail.com</v>
      </c>
    </row>
    <row r="97" spans="1:7" ht="15.75">
      <c r="A97" s="19"/>
      <c r="B97" s="50" t="str">
        <f>CONCATENATE('múzea SR'!C90," sa nachádza v ",IF('múzea SR'!D90="TT","Trnavskom kraji.",IF('múzea SR'!D90="ZA","Žilinskom kraji.",IF('múzea SR'!D90="TN","Trenčianskom kraji.",IF('múzea SR'!D90="KE","Košickom kraji.","Bratislavskom kraji.")))))</f>
        <v>Žitnoostrovské múzeum v Dunajskej Strede   sa nachádza v Trnavskom kraji.</v>
      </c>
      <c r="C97" s="15" t="str">
        <f>RIGHT('múzea SR'!E90,LEN('múzea SR'!E90)-SEARCH(CHAR(127),SUBSTITUTE('múzea SR'!E90," ",CHAR(127),LEN('múzea SR'!E90)-LEN(SUBSTITUTE('múzea SR'!E90," ",""))-2)))</f>
        <v>01 Dunajská Streda</v>
      </c>
      <c r="D97" s="15" t="str">
        <f>RIGHT('múzea SR'!B90,LEN('múzea SR'!B90)-FIND("/",'múzea SR'!B90))</f>
        <v>98</v>
      </c>
      <c r="E97" s="15" t="str">
        <f>IF(LEN(RIGHT('múzea SR'!B90,LEN('múzea SR'!B90)-FIND("/",'múzea SR'!B90)))=2,CONCATENATE("19",RIGHT('múzea SR'!B90,LEN('múzea SR'!B90)-FIND("/",'múzea SR'!B90))),RIGHT('múzea SR'!B90,LEN('múzea SR'!B90)-FIND("/",'múzea SR'!B90)))</f>
        <v>1998</v>
      </c>
      <c r="F97" s="15" t="str">
        <f>IFERROR(LEFT('múzea SR'!H90,SEARCH(".",'múzea SR'!H90)),"")</f>
        <v>PhDr.</v>
      </c>
      <c r="G97" s="15" t="str">
        <f>RIGHT('múzea SR'!F90,LEN('múzea SR'!F90)-SEARCH("email: ",'múzea SR'!F90)-6)</f>
        <v>zmds@zupa-tt.sk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workbookViewId="0">
      <selection sqref="A1:J1"/>
    </sheetView>
  </sheetViews>
  <sheetFormatPr defaultRowHeight="15"/>
  <cols>
    <col min="1" max="1" width="5.7109375" customWidth="1"/>
    <col min="2" max="2" width="17.28515625" customWidth="1"/>
    <col min="3" max="3" width="32.140625" customWidth="1"/>
    <col min="4" max="4" width="8.7109375" customWidth="1"/>
    <col min="5" max="5" width="29" customWidth="1"/>
    <col min="6" max="6" width="66.85546875" customWidth="1"/>
    <col min="7" max="7" width="47.140625" customWidth="1"/>
    <col min="8" max="8" width="23.85546875" customWidth="1"/>
    <col min="9" max="9" width="24.140625" customWidth="1"/>
    <col min="10" max="10" width="13.7109375" customWidth="1"/>
  </cols>
  <sheetData>
    <row r="1" spans="1:10" ht="27" customHeight="1" thickBot="1">
      <c r="A1" s="47" t="s">
        <v>539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26" customHeight="1">
      <c r="A2" s="23" t="s">
        <v>540</v>
      </c>
      <c r="B2" s="23" t="s">
        <v>541</v>
      </c>
      <c r="C2" s="23" t="s">
        <v>542</v>
      </c>
      <c r="D2" s="23" t="s">
        <v>543</v>
      </c>
      <c r="E2" s="23" t="s">
        <v>544</v>
      </c>
      <c r="F2" s="23" t="s">
        <v>545</v>
      </c>
      <c r="G2" s="23" t="s">
        <v>546</v>
      </c>
      <c r="H2" s="23" t="s">
        <v>547</v>
      </c>
      <c r="I2" s="23" t="s">
        <v>548</v>
      </c>
      <c r="J2" s="23" t="s">
        <v>549</v>
      </c>
    </row>
    <row r="3" spans="1:10" ht="117" customHeight="1">
      <c r="A3" s="24">
        <v>1</v>
      </c>
      <c r="B3" s="25" t="s">
        <v>550</v>
      </c>
      <c r="C3" s="26" t="s">
        <v>551</v>
      </c>
      <c r="D3" s="27" t="s">
        <v>552</v>
      </c>
      <c r="E3" s="28" t="s">
        <v>553</v>
      </c>
      <c r="F3" s="28" t="s">
        <v>554</v>
      </c>
      <c r="G3" s="29" t="s">
        <v>555</v>
      </c>
      <c r="H3" s="28" t="s">
        <v>556</v>
      </c>
      <c r="I3" s="28" t="s">
        <v>557</v>
      </c>
      <c r="J3" s="30"/>
    </row>
    <row r="4" spans="1:10" ht="102.75" customHeight="1">
      <c r="A4" s="24">
        <v>2</v>
      </c>
      <c r="B4" s="25" t="s">
        <v>558</v>
      </c>
      <c r="C4" s="26" t="s">
        <v>559</v>
      </c>
      <c r="D4" s="27" t="s">
        <v>560</v>
      </c>
      <c r="E4" s="28" t="s">
        <v>561</v>
      </c>
      <c r="F4" s="28" t="s">
        <v>562</v>
      </c>
      <c r="G4" s="29" t="s">
        <v>563</v>
      </c>
      <c r="H4" s="28" t="s">
        <v>564</v>
      </c>
      <c r="I4" s="28" t="s">
        <v>565</v>
      </c>
      <c r="J4" s="30"/>
    </row>
    <row r="5" spans="1:10" ht="131.25" customHeight="1">
      <c r="A5" s="24">
        <v>3</v>
      </c>
      <c r="B5" s="25" t="s">
        <v>566</v>
      </c>
      <c r="C5" s="26" t="s">
        <v>567</v>
      </c>
      <c r="D5" s="27" t="s">
        <v>560</v>
      </c>
      <c r="E5" s="28" t="s">
        <v>568</v>
      </c>
      <c r="F5" s="28" t="s">
        <v>569</v>
      </c>
      <c r="G5" s="31" t="s">
        <v>570</v>
      </c>
      <c r="H5" s="28" t="s">
        <v>571</v>
      </c>
      <c r="I5" s="28" t="s">
        <v>572</v>
      </c>
      <c r="J5" s="30"/>
    </row>
    <row r="6" spans="1:10" ht="131.25" customHeight="1">
      <c r="A6" s="24">
        <v>4</v>
      </c>
      <c r="B6" s="25" t="s">
        <v>573</v>
      </c>
      <c r="C6" s="26" t="s">
        <v>574</v>
      </c>
      <c r="D6" s="27" t="s">
        <v>575</v>
      </c>
      <c r="E6" s="28" t="s">
        <v>576</v>
      </c>
      <c r="F6" s="28" t="s">
        <v>577</v>
      </c>
      <c r="G6" s="31" t="s">
        <v>578</v>
      </c>
      <c r="H6" s="32" t="s">
        <v>579</v>
      </c>
      <c r="I6" s="28" t="s">
        <v>580</v>
      </c>
      <c r="J6" s="30"/>
    </row>
    <row r="7" spans="1:10" ht="195" customHeight="1">
      <c r="A7" s="24">
        <v>5</v>
      </c>
      <c r="B7" s="25" t="s">
        <v>581</v>
      </c>
      <c r="C7" s="26" t="s">
        <v>582</v>
      </c>
      <c r="D7" s="27" t="s">
        <v>583</v>
      </c>
      <c r="E7" s="28" t="s">
        <v>584</v>
      </c>
      <c r="F7" s="28" t="s">
        <v>585</v>
      </c>
      <c r="G7" s="31" t="s">
        <v>586</v>
      </c>
      <c r="H7" s="33" t="s">
        <v>587</v>
      </c>
      <c r="I7" s="28" t="s">
        <v>588</v>
      </c>
      <c r="J7" s="30"/>
    </row>
    <row r="8" spans="1:10" ht="157.5" customHeight="1">
      <c r="A8" s="24">
        <v>6</v>
      </c>
      <c r="B8" s="25" t="s">
        <v>589</v>
      </c>
      <c r="C8" s="26" t="s">
        <v>590</v>
      </c>
      <c r="D8" s="27" t="s">
        <v>591</v>
      </c>
      <c r="E8" s="28" t="s">
        <v>592</v>
      </c>
      <c r="F8" s="28" t="s">
        <v>593</v>
      </c>
      <c r="G8" s="29" t="s">
        <v>594</v>
      </c>
      <c r="H8" s="28" t="s">
        <v>595</v>
      </c>
      <c r="I8" s="28" t="s">
        <v>596</v>
      </c>
      <c r="J8" s="30"/>
    </row>
    <row r="9" spans="1:10" ht="157.5" customHeight="1">
      <c r="A9" s="24">
        <v>7</v>
      </c>
      <c r="B9" s="25" t="s">
        <v>597</v>
      </c>
      <c r="C9" s="26" t="s">
        <v>598</v>
      </c>
      <c r="D9" s="27" t="s">
        <v>575</v>
      </c>
      <c r="E9" s="28" t="s">
        <v>599</v>
      </c>
      <c r="F9" s="28" t="s">
        <v>600</v>
      </c>
      <c r="G9" s="29" t="s">
        <v>601</v>
      </c>
      <c r="H9" s="28" t="s">
        <v>602</v>
      </c>
      <c r="I9" s="28" t="s">
        <v>603</v>
      </c>
      <c r="J9" s="30"/>
    </row>
    <row r="10" spans="1:10" ht="117" customHeight="1">
      <c r="A10" s="24">
        <v>8</v>
      </c>
      <c r="B10" s="25" t="s">
        <v>604</v>
      </c>
      <c r="C10" s="26" t="s">
        <v>605</v>
      </c>
      <c r="D10" s="27" t="s">
        <v>591</v>
      </c>
      <c r="E10" s="28" t="s">
        <v>606</v>
      </c>
      <c r="F10" s="28" t="s">
        <v>607</v>
      </c>
      <c r="G10" s="29" t="s">
        <v>608</v>
      </c>
      <c r="H10" s="28" t="s">
        <v>609</v>
      </c>
      <c r="I10" s="28" t="s">
        <v>596</v>
      </c>
      <c r="J10" s="30"/>
    </row>
    <row r="11" spans="1:10" ht="110.25" customHeight="1">
      <c r="A11" s="24">
        <v>9</v>
      </c>
      <c r="B11" s="25" t="s">
        <v>610</v>
      </c>
      <c r="C11" s="26" t="s">
        <v>611</v>
      </c>
      <c r="D11" s="27" t="s">
        <v>583</v>
      </c>
      <c r="E11" s="28" t="s">
        <v>612</v>
      </c>
      <c r="F11" s="28" t="s">
        <v>613</v>
      </c>
      <c r="G11" s="29" t="s">
        <v>614</v>
      </c>
      <c r="H11" s="28" t="s">
        <v>615</v>
      </c>
      <c r="I11" s="28" t="s">
        <v>616</v>
      </c>
      <c r="J11" s="30"/>
    </row>
    <row r="12" spans="1:10" ht="131.25" customHeight="1">
      <c r="A12" s="24">
        <v>10</v>
      </c>
      <c r="B12" s="25" t="s">
        <v>617</v>
      </c>
      <c r="C12" s="26" t="s">
        <v>618</v>
      </c>
      <c r="D12" s="27" t="s">
        <v>591</v>
      </c>
      <c r="E12" s="28" t="s">
        <v>619</v>
      </c>
      <c r="F12" s="28" t="s">
        <v>620</v>
      </c>
      <c r="G12" s="34" t="s">
        <v>621</v>
      </c>
      <c r="H12" s="28" t="s">
        <v>622</v>
      </c>
      <c r="I12" s="28" t="s">
        <v>623</v>
      </c>
      <c r="J12" s="30"/>
    </row>
    <row r="13" spans="1:10" ht="126" customHeight="1">
      <c r="A13" s="24">
        <v>11</v>
      </c>
      <c r="B13" s="25" t="s">
        <v>624</v>
      </c>
      <c r="C13" s="26" t="s">
        <v>625</v>
      </c>
      <c r="D13" s="27" t="s">
        <v>591</v>
      </c>
      <c r="E13" s="28" t="s">
        <v>626</v>
      </c>
      <c r="F13" s="28" t="s">
        <v>627</v>
      </c>
      <c r="G13" s="35" t="s">
        <v>628</v>
      </c>
      <c r="H13" s="28" t="s">
        <v>629</v>
      </c>
      <c r="I13" s="28" t="s">
        <v>630</v>
      </c>
      <c r="J13" s="30"/>
    </row>
    <row r="14" spans="1:10" ht="160.5" customHeight="1">
      <c r="A14" s="24">
        <v>12</v>
      </c>
      <c r="B14" s="25" t="s">
        <v>631</v>
      </c>
      <c r="C14" s="26" t="s">
        <v>632</v>
      </c>
      <c r="D14" s="27" t="s">
        <v>633</v>
      </c>
      <c r="E14" s="28" t="s">
        <v>634</v>
      </c>
      <c r="F14" s="28" t="s">
        <v>635</v>
      </c>
      <c r="G14" s="29" t="s">
        <v>636</v>
      </c>
      <c r="H14" s="33" t="s">
        <v>637</v>
      </c>
      <c r="I14" s="28" t="s">
        <v>638</v>
      </c>
      <c r="J14" s="30"/>
    </row>
    <row r="15" spans="1:10" ht="174" customHeight="1">
      <c r="A15" s="24">
        <v>13</v>
      </c>
      <c r="B15" s="25" t="s">
        <v>639</v>
      </c>
      <c r="C15" s="26" t="s">
        <v>640</v>
      </c>
      <c r="D15" s="27" t="s">
        <v>641</v>
      </c>
      <c r="E15" s="28" t="s">
        <v>642</v>
      </c>
      <c r="F15" s="28" t="s">
        <v>643</v>
      </c>
      <c r="G15" s="29" t="s">
        <v>644</v>
      </c>
      <c r="H15" s="28" t="s">
        <v>645</v>
      </c>
      <c r="I15" s="28" t="s">
        <v>646</v>
      </c>
      <c r="J15" s="30"/>
    </row>
    <row r="16" spans="1:10" ht="141.75" customHeight="1">
      <c r="A16" s="24">
        <v>14</v>
      </c>
      <c r="B16" s="25" t="s">
        <v>647</v>
      </c>
      <c r="C16" s="26" t="s">
        <v>648</v>
      </c>
      <c r="D16" s="27" t="s">
        <v>591</v>
      </c>
      <c r="E16" s="28" t="s">
        <v>649</v>
      </c>
      <c r="F16" s="28" t="s">
        <v>650</v>
      </c>
      <c r="G16" s="29" t="s">
        <v>651</v>
      </c>
      <c r="H16" s="28" t="s">
        <v>652</v>
      </c>
      <c r="I16" s="28" t="s">
        <v>653</v>
      </c>
      <c r="J16" s="30"/>
    </row>
    <row r="17" spans="1:10" ht="174.75" customHeight="1">
      <c r="A17" s="24">
        <v>15</v>
      </c>
      <c r="B17" s="25" t="s">
        <v>654</v>
      </c>
      <c r="C17" s="26" t="s">
        <v>655</v>
      </c>
      <c r="D17" s="27" t="s">
        <v>641</v>
      </c>
      <c r="E17" s="28" t="s">
        <v>656</v>
      </c>
      <c r="F17" s="28" t="s">
        <v>657</v>
      </c>
      <c r="G17" s="29" t="s">
        <v>658</v>
      </c>
      <c r="H17" s="28" t="s">
        <v>659</v>
      </c>
      <c r="I17" s="28" t="s">
        <v>646</v>
      </c>
      <c r="J17" s="30"/>
    </row>
    <row r="18" spans="1:10" ht="90" customHeight="1">
      <c r="A18" s="24">
        <v>16</v>
      </c>
      <c r="B18" s="25" t="s">
        <v>660</v>
      </c>
      <c r="C18" s="26" t="s">
        <v>661</v>
      </c>
      <c r="D18" s="27" t="s">
        <v>641</v>
      </c>
      <c r="E18" s="28" t="s">
        <v>662</v>
      </c>
      <c r="F18" s="28" t="s">
        <v>663</v>
      </c>
      <c r="G18" s="35" t="s">
        <v>664</v>
      </c>
      <c r="H18" s="28" t="s">
        <v>665</v>
      </c>
      <c r="I18" s="28" t="s">
        <v>666</v>
      </c>
      <c r="J18" s="30"/>
    </row>
    <row r="19" spans="1:10" ht="144.75" customHeight="1">
      <c r="A19" s="24">
        <v>17</v>
      </c>
      <c r="B19" s="25" t="s">
        <v>667</v>
      </c>
      <c r="C19" s="26" t="s">
        <v>668</v>
      </c>
      <c r="D19" s="27" t="s">
        <v>633</v>
      </c>
      <c r="E19" s="28" t="s">
        <v>669</v>
      </c>
      <c r="F19" s="28" t="s">
        <v>670</v>
      </c>
      <c r="G19" s="29" t="s">
        <v>671</v>
      </c>
      <c r="H19" s="28" t="s">
        <v>672</v>
      </c>
      <c r="I19" s="28" t="s">
        <v>638</v>
      </c>
      <c r="J19" s="30"/>
    </row>
    <row r="20" spans="1:10" ht="176.25" customHeight="1">
      <c r="A20" s="24">
        <v>18</v>
      </c>
      <c r="B20" s="25" t="s">
        <v>673</v>
      </c>
      <c r="C20" s="26" t="s">
        <v>674</v>
      </c>
      <c r="D20" s="27" t="s">
        <v>675</v>
      </c>
      <c r="E20" s="28" t="s">
        <v>676</v>
      </c>
      <c r="F20" s="28" t="s">
        <v>677</v>
      </c>
      <c r="G20" s="29" t="s">
        <v>678</v>
      </c>
      <c r="H20" s="32" t="s">
        <v>679</v>
      </c>
      <c r="I20" s="28" t="s">
        <v>680</v>
      </c>
      <c r="J20" s="30"/>
    </row>
    <row r="21" spans="1:10" ht="165" customHeight="1">
      <c r="A21" s="24">
        <v>19</v>
      </c>
      <c r="B21" s="25" t="s">
        <v>681</v>
      </c>
      <c r="C21" s="26" t="s">
        <v>682</v>
      </c>
      <c r="D21" s="27" t="s">
        <v>552</v>
      </c>
      <c r="E21" s="28" t="s">
        <v>683</v>
      </c>
      <c r="F21" s="28" t="s">
        <v>684</v>
      </c>
      <c r="G21" s="35" t="s">
        <v>685</v>
      </c>
      <c r="H21" s="28" t="s">
        <v>686</v>
      </c>
      <c r="I21" s="28" t="s">
        <v>687</v>
      </c>
      <c r="J21" s="30"/>
    </row>
    <row r="22" spans="1:10" ht="174" customHeight="1">
      <c r="A22" s="24">
        <v>20</v>
      </c>
      <c r="B22" s="25" t="s">
        <v>688</v>
      </c>
      <c r="C22" s="26" t="s">
        <v>689</v>
      </c>
      <c r="D22" s="27" t="s">
        <v>633</v>
      </c>
      <c r="E22" s="28" t="s">
        <v>690</v>
      </c>
      <c r="F22" s="28" t="s">
        <v>691</v>
      </c>
      <c r="G22" s="31" t="s">
        <v>692</v>
      </c>
      <c r="H22" s="28" t="s">
        <v>693</v>
      </c>
      <c r="I22" s="28" t="s">
        <v>694</v>
      </c>
      <c r="J22" s="30"/>
    </row>
    <row r="23" spans="1:10" ht="120" customHeight="1">
      <c r="A23" s="24">
        <v>21</v>
      </c>
      <c r="B23" s="25" t="s">
        <v>695</v>
      </c>
      <c r="C23" s="26" t="s">
        <v>696</v>
      </c>
      <c r="D23" s="27" t="s">
        <v>575</v>
      </c>
      <c r="E23" s="28" t="s">
        <v>697</v>
      </c>
      <c r="F23" s="28" t="s">
        <v>698</v>
      </c>
      <c r="G23" s="31" t="s">
        <v>699</v>
      </c>
      <c r="H23" s="28" t="s">
        <v>700</v>
      </c>
      <c r="I23" s="28" t="s">
        <v>701</v>
      </c>
      <c r="J23" s="30"/>
    </row>
    <row r="24" spans="1:10" ht="240" customHeight="1">
      <c r="A24" s="24">
        <v>22</v>
      </c>
      <c r="B24" s="25" t="s">
        <v>702</v>
      </c>
      <c r="C24" s="26" t="s">
        <v>703</v>
      </c>
      <c r="D24" s="27" t="s">
        <v>575</v>
      </c>
      <c r="E24" s="28" t="s">
        <v>704</v>
      </c>
      <c r="F24" s="28" t="s">
        <v>705</v>
      </c>
      <c r="G24" s="35" t="s">
        <v>706</v>
      </c>
      <c r="H24" s="32" t="s">
        <v>707</v>
      </c>
      <c r="I24" s="28" t="s">
        <v>708</v>
      </c>
      <c r="J24" s="30"/>
    </row>
    <row r="25" spans="1:10" ht="146.25" customHeight="1">
      <c r="A25" s="24">
        <v>23</v>
      </c>
      <c r="B25" s="25" t="s">
        <v>709</v>
      </c>
      <c r="C25" s="26" t="s">
        <v>710</v>
      </c>
      <c r="D25" s="27" t="s">
        <v>675</v>
      </c>
      <c r="E25" s="28" t="s">
        <v>711</v>
      </c>
      <c r="F25" s="28" t="s">
        <v>712</v>
      </c>
      <c r="G25" s="29" t="s">
        <v>713</v>
      </c>
      <c r="H25" s="32" t="s">
        <v>714</v>
      </c>
      <c r="I25" s="28" t="s">
        <v>715</v>
      </c>
      <c r="J25" s="30"/>
    </row>
    <row r="26" spans="1:10" ht="158.25" customHeight="1">
      <c r="A26" s="24">
        <v>24</v>
      </c>
      <c r="B26" s="25" t="s">
        <v>716</v>
      </c>
      <c r="C26" s="26" t="s">
        <v>717</v>
      </c>
      <c r="D26" s="27" t="s">
        <v>641</v>
      </c>
      <c r="E26" s="28" t="s">
        <v>718</v>
      </c>
      <c r="F26" s="28" t="s">
        <v>719</v>
      </c>
      <c r="G26" s="36" t="s">
        <v>720</v>
      </c>
      <c r="H26" s="28" t="s">
        <v>721</v>
      </c>
      <c r="I26" s="28" t="s">
        <v>722</v>
      </c>
      <c r="J26" s="30"/>
    </row>
    <row r="27" spans="1:10" ht="116.25" customHeight="1">
      <c r="A27" s="24">
        <v>25</v>
      </c>
      <c r="B27" s="25" t="s">
        <v>723</v>
      </c>
      <c r="C27" s="26" t="s">
        <v>724</v>
      </c>
      <c r="D27" s="27" t="s">
        <v>675</v>
      </c>
      <c r="E27" s="33" t="s">
        <v>725</v>
      </c>
      <c r="F27" s="33" t="s">
        <v>726</v>
      </c>
      <c r="G27" s="29" t="s">
        <v>727</v>
      </c>
      <c r="H27" s="33" t="s">
        <v>728</v>
      </c>
      <c r="I27" s="28" t="s">
        <v>729</v>
      </c>
      <c r="J27" s="30"/>
    </row>
    <row r="28" spans="1:10" ht="144.75" customHeight="1">
      <c r="A28" s="24">
        <v>26</v>
      </c>
      <c r="B28" s="25" t="s">
        <v>730</v>
      </c>
      <c r="C28" s="26" t="s">
        <v>731</v>
      </c>
      <c r="D28" s="27" t="s">
        <v>641</v>
      </c>
      <c r="E28" s="28" t="s">
        <v>732</v>
      </c>
      <c r="F28" s="28" t="s">
        <v>733</v>
      </c>
      <c r="G28" s="35" t="s">
        <v>734</v>
      </c>
      <c r="H28" s="32" t="s">
        <v>735</v>
      </c>
      <c r="I28" s="28" t="s">
        <v>736</v>
      </c>
      <c r="J28" s="30"/>
    </row>
    <row r="29" spans="1:10" ht="141.75" customHeight="1">
      <c r="A29" s="24">
        <v>27</v>
      </c>
      <c r="B29" s="25" t="s">
        <v>737</v>
      </c>
      <c r="C29" s="26" t="s">
        <v>738</v>
      </c>
      <c r="D29" s="27" t="s">
        <v>675</v>
      </c>
      <c r="E29" s="28" t="s">
        <v>739</v>
      </c>
      <c r="F29" s="28" t="s">
        <v>740</v>
      </c>
      <c r="G29" s="29" t="s">
        <v>741</v>
      </c>
      <c r="H29" s="28" t="s">
        <v>742</v>
      </c>
      <c r="I29" s="28" t="s">
        <v>743</v>
      </c>
      <c r="J29" s="30"/>
    </row>
    <row r="30" spans="1:10" ht="157.5" customHeight="1">
      <c r="A30" s="24">
        <v>28</v>
      </c>
      <c r="B30" s="25" t="s">
        <v>744</v>
      </c>
      <c r="C30" s="26" t="s">
        <v>745</v>
      </c>
      <c r="D30" s="27" t="s">
        <v>560</v>
      </c>
      <c r="E30" s="28" t="s">
        <v>746</v>
      </c>
      <c r="F30" s="28" t="s">
        <v>747</v>
      </c>
      <c r="G30" s="29" t="s">
        <v>748</v>
      </c>
      <c r="H30" s="37" t="s">
        <v>749</v>
      </c>
      <c r="I30" s="28" t="s">
        <v>565</v>
      </c>
      <c r="J30" s="30"/>
    </row>
    <row r="31" spans="1:10" ht="144.75" customHeight="1">
      <c r="A31" s="24">
        <v>29</v>
      </c>
      <c r="B31" s="25" t="s">
        <v>750</v>
      </c>
      <c r="C31" s="38" t="s">
        <v>751</v>
      </c>
      <c r="D31" s="24" t="s">
        <v>591</v>
      </c>
      <c r="E31" s="33" t="s">
        <v>752</v>
      </c>
      <c r="F31" s="33" t="s">
        <v>753</v>
      </c>
      <c r="G31" s="29" t="s">
        <v>754</v>
      </c>
      <c r="H31" s="33" t="s">
        <v>755</v>
      </c>
      <c r="I31" s="33" t="s">
        <v>756</v>
      </c>
      <c r="J31" s="39"/>
    </row>
    <row r="32" spans="1:10" ht="176.25" customHeight="1">
      <c r="A32" s="24">
        <v>30</v>
      </c>
      <c r="B32" s="25" t="s">
        <v>757</v>
      </c>
      <c r="C32" s="26" t="s">
        <v>758</v>
      </c>
      <c r="D32" s="27" t="s">
        <v>633</v>
      </c>
      <c r="E32" s="28" t="s">
        <v>759</v>
      </c>
      <c r="F32" s="28" t="s">
        <v>760</v>
      </c>
      <c r="G32" s="29" t="s">
        <v>761</v>
      </c>
      <c r="H32" s="28" t="s">
        <v>762</v>
      </c>
      <c r="I32" s="28" t="s">
        <v>763</v>
      </c>
      <c r="J32" s="30"/>
    </row>
    <row r="33" spans="1:10" ht="130.5" customHeight="1">
      <c r="A33" s="24">
        <v>31</v>
      </c>
      <c r="B33" s="25" t="s">
        <v>764</v>
      </c>
      <c r="C33" s="26" t="s">
        <v>765</v>
      </c>
      <c r="D33" s="27" t="s">
        <v>675</v>
      </c>
      <c r="E33" s="28" t="s">
        <v>766</v>
      </c>
      <c r="F33" s="28" t="s">
        <v>767</v>
      </c>
      <c r="G33" s="35" t="s">
        <v>768</v>
      </c>
      <c r="H33" s="32" t="s">
        <v>769</v>
      </c>
      <c r="I33" s="28" t="s">
        <v>770</v>
      </c>
      <c r="J33" s="30"/>
    </row>
    <row r="34" spans="1:10" ht="132" customHeight="1">
      <c r="A34" s="24">
        <v>32</v>
      </c>
      <c r="B34" s="25" t="s">
        <v>771</v>
      </c>
      <c r="C34" s="26" t="s">
        <v>772</v>
      </c>
      <c r="D34" s="27" t="s">
        <v>675</v>
      </c>
      <c r="E34" s="28" t="s">
        <v>773</v>
      </c>
      <c r="F34" s="28" t="s">
        <v>774</v>
      </c>
      <c r="G34" s="29" t="s">
        <v>775</v>
      </c>
      <c r="H34" s="28" t="s">
        <v>776</v>
      </c>
      <c r="I34" s="28" t="s">
        <v>777</v>
      </c>
      <c r="J34" s="30"/>
    </row>
    <row r="35" spans="1:10" ht="236.25" customHeight="1">
      <c r="A35" s="24">
        <v>33</v>
      </c>
      <c r="B35" s="25" t="s">
        <v>778</v>
      </c>
      <c r="C35" s="26" t="s">
        <v>779</v>
      </c>
      <c r="D35" s="27" t="s">
        <v>575</v>
      </c>
      <c r="E35" s="28" t="s">
        <v>780</v>
      </c>
      <c r="F35" s="28" t="s">
        <v>781</v>
      </c>
      <c r="G35" s="29" t="s">
        <v>782</v>
      </c>
      <c r="H35" s="28" t="s">
        <v>783</v>
      </c>
      <c r="I35" s="28" t="s">
        <v>784</v>
      </c>
      <c r="J35" s="30"/>
    </row>
    <row r="36" spans="1:10" ht="114" customHeight="1">
      <c r="A36" s="24">
        <v>34</v>
      </c>
      <c r="B36" s="25" t="s">
        <v>785</v>
      </c>
      <c r="C36" s="26" t="s">
        <v>786</v>
      </c>
      <c r="D36" s="27" t="s">
        <v>641</v>
      </c>
      <c r="E36" s="28" t="s">
        <v>787</v>
      </c>
      <c r="F36" s="28" t="s">
        <v>788</v>
      </c>
      <c r="G36" s="35" t="s">
        <v>789</v>
      </c>
      <c r="H36" s="28" t="s">
        <v>790</v>
      </c>
      <c r="I36" s="28" t="s">
        <v>791</v>
      </c>
      <c r="J36" s="30"/>
    </row>
    <row r="37" spans="1:10" ht="117" customHeight="1">
      <c r="A37" s="24">
        <v>35</v>
      </c>
      <c r="B37" s="25" t="s">
        <v>792</v>
      </c>
      <c r="C37" s="26" t="s">
        <v>793</v>
      </c>
      <c r="D37" s="27" t="s">
        <v>583</v>
      </c>
      <c r="E37" s="28" t="s">
        <v>794</v>
      </c>
      <c r="F37" s="28" t="s">
        <v>795</v>
      </c>
      <c r="G37" s="29" t="s">
        <v>796</v>
      </c>
      <c r="H37" s="28" t="s">
        <v>797</v>
      </c>
      <c r="I37" s="28" t="s">
        <v>798</v>
      </c>
      <c r="J37" s="30"/>
    </row>
    <row r="38" spans="1:10" ht="130.5" customHeight="1">
      <c r="A38" s="24">
        <v>36</v>
      </c>
      <c r="B38" s="25" t="s">
        <v>799</v>
      </c>
      <c r="C38" s="26" t="s">
        <v>800</v>
      </c>
      <c r="D38" s="27" t="s">
        <v>675</v>
      </c>
      <c r="E38" s="28" t="s">
        <v>801</v>
      </c>
      <c r="F38" s="28" t="s">
        <v>802</v>
      </c>
      <c r="G38" s="29" t="s">
        <v>803</v>
      </c>
      <c r="H38" s="28" t="s">
        <v>804</v>
      </c>
      <c r="I38" s="28" t="s">
        <v>805</v>
      </c>
      <c r="J38" s="30"/>
    </row>
    <row r="39" spans="1:10" ht="159.75" customHeight="1">
      <c r="A39" s="24">
        <v>37</v>
      </c>
      <c r="B39" s="25" t="s">
        <v>806</v>
      </c>
      <c r="C39" s="26" t="s">
        <v>807</v>
      </c>
      <c r="D39" s="27" t="s">
        <v>675</v>
      </c>
      <c r="E39" s="28" t="s">
        <v>808</v>
      </c>
      <c r="F39" s="28" t="s">
        <v>809</v>
      </c>
      <c r="G39" s="35" t="s">
        <v>810</v>
      </c>
      <c r="H39" s="28" t="s">
        <v>811</v>
      </c>
      <c r="I39" s="28" t="s">
        <v>812</v>
      </c>
      <c r="J39" s="30"/>
    </row>
    <row r="40" spans="1:10" ht="102" customHeight="1">
      <c r="A40" s="24">
        <v>38</v>
      </c>
      <c r="B40" s="25" t="s">
        <v>813</v>
      </c>
      <c r="C40" s="26" t="s">
        <v>814</v>
      </c>
      <c r="D40" s="27" t="s">
        <v>591</v>
      </c>
      <c r="E40" s="28" t="s">
        <v>815</v>
      </c>
      <c r="F40" s="28" t="s">
        <v>816</v>
      </c>
      <c r="G40" s="35" t="s">
        <v>817</v>
      </c>
      <c r="H40" s="28" t="s">
        <v>818</v>
      </c>
      <c r="I40" s="28" t="s">
        <v>819</v>
      </c>
      <c r="J40" s="30"/>
    </row>
    <row r="41" spans="1:10" ht="117" customHeight="1">
      <c r="A41" s="24">
        <v>39</v>
      </c>
      <c r="B41" s="25" t="s">
        <v>820</v>
      </c>
      <c r="C41" s="26" t="s">
        <v>821</v>
      </c>
      <c r="D41" s="27" t="s">
        <v>675</v>
      </c>
      <c r="E41" s="28" t="s">
        <v>822</v>
      </c>
      <c r="F41" s="28" t="s">
        <v>823</v>
      </c>
      <c r="G41" s="29" t="s">
        <v>824</v>
      </c>
      <c r="H41" s="28" t="s">
        <v>825</v>
      </c>
      <c r="I41" s="28" t="s">
        <v>826</v>
      </c>
      <c r="J41" s="30"/>
    </row>
    <row r="42" spans="1:10" ht="110.25" customHeight="1">
      <c r="A42" s="24">
        <v>40</v>
      </c>
      <c r="B42" s="25" t="s">
        <v>827</v>
      </c>
      <c r="C42" s="26" t="s">
        <v>828</v>
      </c>
      <c r="D42" s="27" t="s">
        <v>641</v>
      </c>
      <c r="E42" s="28" t="s">
        <v>829</v>
      </c>
      <c r="F42" s="28" t="s">
        <v>830</v>
      </c>
      <c r="G42" s="29" t="s">
        <v>831</v>
      </c>
      <c r="H42" s="28" t="s">
        <v>832</v>
      </c>
      <c r="I42" s="28" t="s">
        <v>833</v>
      </c>
      <c r="J42" s="30"/>
    </row>
    <row r="43" spans="1:10" ht="135" customHeight="1">
      <c r="A43" s="24">
        <v>41</v>
      </c>
      <c r="B43" s="25" t="s">
        <v>834</v>
      </c>
      <c r="C43" s="26" t="s">
        <v>835</v>
      </c>
      <c r="D43" s="27" t="s">
        <v>675</v>
      </c>
      <c r="E43" s="28" t="s">
        <v>836</v>
      </c>
      <c r="F43" s="40" t="s">
        <v>837</v>
      </c>
      <c r="G43" s="41" t="s">
        <v>838</v>
      </c>
      <c r="H43" s="28" t="s">
        <v>839</v>
      </c>
      <c r="I43" s="28" t="s">
        <v>840</v>
      </c>
      <c r="J43" s="30"/>
    </row>
    <row r="44" spans="1:10" ht="187.5" customHeight="1">
      <c r="A44" s="24">
        <v>42</v>
      </c>
      <c r="B44" s="42" t="s">
        <v>841</v>
      </c>
      <c r="C44" s="38" t="s">
        <v>842</v>
      </c>
      <c r="D44" s="24" t="s">
        <v>591</v>
      </c>
      <c r="E44" s="33" t="s">
        <v>843</v>
      </c>
      <c r="F44" s="33" t="s">
        <v>844</v>
      </c>
      <c r="G44" s="34" t="s">
        <v>845</v>
      </c>
      <c r="H44" s="33" t="s">
        <v>846</v>
      </c>
      <c r="I44" s="33" t="s">
        <v>847</v>
      </c>
      <c r="J44" s="39"/>
    </row>
    <row r="45" spans="1:10" ht="174.75" customHeight="1">
      <c r="A45" s="24">
        <v>43</v>
      </c>
      <c r="B45" s="25" t="s">
        <v>848</v>
      </c>
      <c r="C45" s="26" t="s">
        <v>849</v>
      </c>
      <c r="D45" s="27" t="s">
        <v>591</v>
      </c>
      <c r="E45" s="28" t="s">
        <v>850</v>
      </c>
      <c r="F45" s="28" t="s">
        <v>851</v>
      </c>
      <c r="G45" s="29" t="s">
        <v>852</v>
      </c>
      <c r="H45" s="32" t="s">
        <v>853</v>
      </c>
      <c r="I45" s="28" t="s">
        <v>666</v>
      </c>
      <c r="J45" s="30"/>
    </row>
    <row r="46" spans="1:10" ht="132" customHeight="1">
      <c r="A46" s="24">
        <v>44</v>
      </c>
      <c r="B46" s="25" t="s">
        <v>854</v>
      </c>
      <c r="C46" s="26" t="s">
        <v>855</v>
      </c>
      <c r="D46" s="27" t="s">
        <v>560</v>
      </c>
      <c r="E46" s="28" t="s">
        <v>856</v>
      </c>
      <c r="F46" s="28" t="s">
        <v>857</v>
      </c>
      <c r="G46" s="29" t="s">
        <v>858</v>
      </c>
      <c r="H46" s="28" t="s">
        <v>859</v>
      </c>
      <c r="I46" s="28" t="s">
        <v>565</v>
      </c>
      <c r="J46" s="30"/>
    </row>
    <row r="47" spans="1:10" ht="94.5" customHeight="1">
      <c r="A47" s="24">
        <v>45</v>
      </c>
      <c r="B47" s="25" t="s">
        <v>860</v>
      </c>
      <c r="C47" s="26" t="s">
        <v>861</v>
      </c>
      <c r="D47" s="27" t="s">
        <v>675</v>
      </c>
      <c r="E47" s="28" t="s">
        <v>862</v>
      </c>
      <c r="F47" s="28" t="s">
        <v>863</v>
      </c>
      <c r="G47" s="29" t="s">
        <v>864</v>
      </c>
      <c r="H47" s="33" t="s">
        <v>865</v>
      </c>
      <c r="I47" s="28" t="s">
        <v>866</v>
      </c>
      <c r="J47" s="30"/>
    </row>
    <row r="48" spans="1:10" ht="159.75" customHeight="1">
      <c r="A48" s="24">
        <v>47</v>
      </c>
      <c r="B48" s="25" t="s">
        <v>867</v>
      </c>
      <c r="C48" s="26" t="s">
        <v>868</v>
      </c>
      <c r="D48" s="27" t="s">
        <v>675</v>
      </c>
      <c r="E48" s="28" t="s">
        <v>869</v>
      </c>
      <c r="F48" s="28" t="s">
        <v>870</v>
      </c>
      <c r="G48" s="35" t="s">
        <v>871</v>
      </c>
      <c r="H48" s="28" t="s">
        <v>872</v>
      </c>
      <c r="I48" s="28" t="s">
        <v>873</v>
      </c>
      <c r="J48" s="30"/>
    </row>
    <row r="49" spans="1:10" ht="189" customHeight="1">
      <c r="A49" s="24">
        <v>48</v>
      </c>
      <c r="B49" s="25" t="s">
        <v>874</v>
      </c>
      <c r="C49" s="26" t="s">
        <v>875</v>
      </c>
      <c r="D49" s="27" t="s">
        <v>633</v>
      </c>
      <c r="E49" s="28" t="s">
        <v>876</v>
      </c>
      <c r="F49" s="28" t="s">
        <v>877</v>
      </c>
      <c r="G49" s="29" t="s">
        <v>878</v>
      </c>
      <c r="H49" s="28" t="s">
        <v>879</v>
      </c>
      <c r="I49" s="28" t="s">
        <v>638</v>
      </c>
      <c r="J49" s="30"/>
    </row>
    <row r="50" spans="1:10" ht="130.5" customHeight="1">
      <c r="A50" s="24">
        <v>50</v>
      </c>
      <c r="B50" s="25" t="s">
        <v>880</v>
      </c>
      <c r="C50" s="26" t="s">
        <v>881</v>
      </c>
      <c r="D50" s="27" t="s">
        <v>591</v>
      </c>
      <c r="E50" s="28" t="s">
        <v>882</v>
      </c>
      <c r="F50" s="28" t="s">
        <v>883</v>
      </c>
      <c r="G50" s="29" t="s">
        <v>884</v>
      </c>
      <c r="H50" s="28" t="s">
        <v>885</v>
      </c>
      <c r="I50" s="28" t="s">
        <v>596</v>
      </c>
      <c r="J50" s="30"/>
    </row>
    <row r="51" spans="1:10" ht="225" customHeight="1">
      <c r="A51" s="24">
        <v>51</v>
      </c>
      <c r="B51" s="25" t="s">
        <v>886</v>
      </c>
      <c r="C51" s="26" t="s">
        <v>887</v>
      </c>
      <c r="D51" s="27" t="s">
        <v>560</v>
      </c>
      <c r="E51" s="28" t="s">
        <v>888</v>
      </c>
      <c r="F51" s="28" t="s">
        <v>889</v>
      </c>
      <c r="G51" s="35" t="s">
        <v>890</v>
      </c>
      <c r="H51" s="28" t="s">
        <v>891</v>
      </c>
      <c r="I51" s="28" t="s">
        <v>892</v>
      </c>
      <c r="J51" s="30"/>
    </row>
    <row r="52" spans="1:10" ht="157.5" customHeight="1">
      <c r="A52" s="24">
        <v>52</v>
      </c>
      <c r="B52" s="25" t="s">
        <v>893</v>
      </c>
      <c r="C52" s="26" t="s">
        <v>894</v>
      </c>
      <c r="D52" s="27" t="s">
        <v>641</v>
      </c>
      <c r="E52" s="28" t="s">
        <v>895</v>
      </c>
      <c r="F52" s="28" t="s">
        <v>896</v>
      </c>
      <c r="G52" s="29" t="s">
        <v>897</v>
      </c>
      <c r="H52" s="28" t="s">
        <v>898</v>
      </c>
      <c r="I52" s="28" t="s">
        <v>646</v>
      </c>
      <c r="J52" s="30"/>
    </row>
    <row r="53" spans="1:10" ht="142.5" customHeight="1">
      <c r="A53" s="24">
        <v>53</v>
      </c>
      <c r="B53" s="25" t="s">
        <v>899</v>
      </c>
      <c r="C53" s="26" t="s">
        <v>900</v>
      </c>
      <c r="D53" s="27" t="s">
        <v>641</v>
      </c>
      <c r="E53" s="28" t="s">
        <v>901</v>
      </c>
      <c r="F53" s="43" t="s">
        <v>902</v>
      </c>
      <c r="G53" s="44" t="s">
        <v>903</v>
      </c>
      <c r="H53" s="32" t="s">
        <v>904</v>
      </c>
      <c r="I53" s="28" t="s">
        <v>905</v>
      </c>
      <c r="J53" s="30"/>
    </row>
    <row r="54" spans="1:10" ht="195" customHeight="1">
      <c r="A54" s="24">
        <v>54</v>
      </c>
      <c r="B54" s="25" t="s">
        <v>906</v>
      </c>
      <c r="C54" s="26" t="s">
        <v>907</v>
      </c>
      <c r="D54" s="27" t="s">
        <v>591</v>
      </c>
      <c r="E54" s="28" t="s">
        <v>908</v>
      </c>
      <c r="F54" s="28" t="s">
        <v>909</v>
      </c>
      <c r="G54" s="35" t="s">
        <v>910</v>
      </c>
      <c r="H54" s="28" t="s">
        <v>911</v>
      </c>
      <c r="I54" s="28" t="s">
        <v>912</v>
      </c>
      <c r="J54" s="30"/>
    </row>
    <row r="55" spans="1:10" ht="117" customHeight="1">
      <c r="A55" s="24">
        <v>55</v>
      </c>
      <c r="B55" s="25" t="s">
        <v>913</v>
      </c>
      <c r="C55" s="26" t="s">
        <v>914</v>
      </c>
      <c r="D55" s="27" t="s">
        <v>633</v>
      </c>
      <c r="E55" s="28" t="s">
        <v>915</v>
      </c>
      <c r="F55" s="28" t="s">
        <v>916</v>
      </c>
      <c r="G55" s="35" t="s">
        <v>917</v>
      </c>
      <c r="H55" s="32" t="s">
        <v>918</v>
      </c>
      <c r="I55" s="28" t="s">
        <v>638</v>
      </c>
      <c r="J55" s="30"/>
    </row>
    <row r="56" spans="1:10" ht="189" customHeight="1">
      <c r="A56" s="24">
        <v>56</v>
      </c>
      <c r="B56" s="25" t="s">
        <v>919</v>
      </c>
      <c r="C56" s="26" t="s">
        <v>920</v>
      </c>
      <c r="D56" s="27" t="s">
        <v>575</v>
      </c>
      <c r="E56" s="28" t="s">
        <v>921</v>
      </c>
      <c r="F56" s="28" t="s">
        <v>922</v>
      </c>
      <c r="G56" s="34" t="s">
        <v>923</v>
      </c>
      <c r="H56" s="32" t="s">
        <v>924</v>
      </c>
      <c r="I56" s="28" t="s">
        <v>784</v>
      </c>
      <c r="J56" s="30"/>
    </row>
    <row r="57" spans="1:10" ht="145.5" customHeight="1">
      <c r="A57" s="24">
        <v>57</v>
      </c>
      <c r="B57" s="25" t="s">
        <v>925</v>
      </c>
      <c r="C57" s="26" t="s">
        <v>926</v>
      </c>
      <c r="D57" s="27" t="s">
        <v>591</v>
      </c>
      <c r="E57" s="28" t="s">
        <v>927</v>
      </c>
      <c r="F57" s="28" t="s">
        <v>928</v>
      </c>
      <c r="G57" s="35" t="s">
        <v>929</v>
      </c>
      <c r="H57" s="28" t="s">
        <v>930</v>
      </c>
      <c r="I57" s="28" t="s">
        <v>596</v>
      </c>
      <c r="J57" s="30"/>
    </row>
    <row r="58" spans="1:10" ht="145.5" customHeight="1">
      <c r="A58" s="24">
        <v>58</v>
      </c>
      <c r="B58" s="25" t="s">
        <v>931</v>
      </c>
      <c r="C58" s="26" t="s">
        <v>932</v>
      </c>
      <c r="D58" s="27" t="s">
        <v>575</v>
      </c>
      <c r="E58" s="28" t="s">
        <v>933</v>
      </c>
      <c r="F58" s="28" t="s">
        <v>934</v>
      </c>
      <c r="G58" s="35" t="s">
        <v>935</v>
      </c>
      <c r="H58" s="28" t="s">
        <v>936</v>
      </c>
      <c r="I58" s="28" t="s">
        <v>784</v>
      </c>
      <c r="J58" s="30"/>
    </row>
    <row r="59" spans="1:10" ht="130.5" customHeight="1">
      <c r="A59" s="24">
        <v>59</v>
      </c>
      <c r="B59" s="25" t="s">
        <v>937</v>
      </c>
      <c r="C59" s="26" t="s">
        <v>938</v>
      </c>
      <c r="D59" s="27" t="s">
        <v>641</v>
      </c>
      <c r="E59" s="28" t="s">
        <v>939</v>
      </c>
      <c r="F59" s="28" t="s">
        <v>940</v>
      </c>
      <c r="G59" s="35" t="s">
        <v>941</v>
      </c>
      <c r="H59" s="28" t="s">
        <v>942</v>
      </c>
      <c r="I59" s="28" t="s">
        <v>646</v>
      </c>
      <c r="J59" s="30"/>
    </row>
    <row r="60" spans="1:10" ht="126" customHeight="1">
      <c r="A60" s="24">
        <v>60</v>
      </c>
      <c r="B60" s="25" t="s">
        <v>943</v>
      </c>
      <c r="C60" s="26" t="s">
        <v>944</v>
      </c>
      <c r="D60" s="27" t="s">
        <v>591</v>
      </c>
      <c r="E60" s="28" t="s">
        <v>945</v>
      </c>
      <c r="F60" s="28" t="s">
        <v>946</v>
      </c>
      <c r="G60" s="35" t="s">
        <v>947</v>
      </c>
      <c r="H60" s="45" t="s">
        <v>948</v>
      </c>
      <c r="I60" s="28" t="s">
        <v>949</v>
      </c>
      <c r="J60" s="30"/>
    </row>
    <row r="61" spans="1:10" ht="130.5" customHeight="1">
      <c r="A61" s="24">
        <v>61</v>
      </c>
      <c r="B61" s="25" t="s">
        <v>950</v>
      </c>
      <c r="C61" s="26" t="s">
        <v>951</v>
      </c>
      <c r="D61" s="27" t="s">
        <v>591</v>
      </c>
      <c r="E61" s="28" t="s">
        <v>952</v>
      </c>
      <c r="F61" s="28" t="s">
        <v>953</v>
      </c>
      <c r="G61" s="35" t="s">
        <v>954</v>
      </c>
      <c r="H61" s="32" t="s">
        <v>955</v>
      </c>
      <c r="I61" s="28" t="s">
        <v>956</v>
      </c>
      <c r="J61" s="30"/>
    </row>
    <row r="62" spans="1:10" ht="157.5" customHeight="1">
      <c r="A62" s="24">
        <v>62</v>
      </c>
      <c r="B62" s="25" t="s">
        <v>957</v>
      </c>
      <c r="C62" s="26" t="s">
        <v>958</v>
      </c>
      <c r="D62" s="27" t="s">
        <v>641</v>
      </c>
      <c r="E62" s="28" t="s">
        <v>959</v>
      </c>
      <c r="F62" s="28" t="s">
        <v>960</v>
      </c>
      <c r="G62" s="35" t="s">
        <v>961</v>
      </c>
      <c r="H62" s="32" t="s">
        <v>962</v>
      </c>
      <c r="I62" s="28" t="s">
        <v>956</v>
      </c>
      <c r="J62" s="30"/>
    </row>
    <row r="63" spans="1:10" ht="157.5" customHeight="1">
      <c r="A63" s="24">
        <v>63</v>
      </c>
      <c r="B63" s="25" t="s">
        <v>963</v>
      </c>
      <c r="C63" s="26" t="s">
        <v>964</v>
      </c>
      <c r="D63" s="27" t="s">
        <v>675</v>
      </c>
      <c r="E63" s="28" t="s">
        <v>965</v>
      </c>
      <c r="F63" s="28" t="s">
        <v>966</v>
      </c>
      <c r="G63" s="35" t="s">
        <v>967</v>
      </c>
      <c r="H63" s="28" t="s">
        <v>968</v>
      </c>
      <c r="I63" s="28" t="s">
        <v>666</v>
      </c>
      <c r="J63" s="30"/>
    </row>
    <row r="64" spans="1:10" ht="130.5" customHeight="1">
      <c r="A64" s="24">
        <v>64</v>
      </c>
      <c r="B64" s="25" t="s">
        <v>969</v>
      </c>
      <c r="C64" s="26" t="s">
        <v>970</v>
      </c>
      <c r="D64" s="27" t="s">
        <v>675</v>
      </c>
      <c r="E64" s="28" t="s">
        <v>971</v>
      </c>
      <c r="F64" s="28" t="s">
        <v>972</v>
      </c>
      <c r="G64" s="35" t="s">
        <v>973</v>
      </c>
      <c r="H64" s="28" t="s">
        <v>974</v>
      </c>
      <c r="I64" s="28" t="s">
        <v>975</v>
      </c>
      <c r="J64" s="30"/>
    </row>
    <row r="65" spans="1:10" ht="131.25" customHeight="1">
      <c r="A65" s="24">
        <v>65</v>
      </c>
      <c r="B65" s="25" t="s">
        <v>976</v>
      </c>
      <c r="C65" s="26" t="s">
        <v>977</v>
      </c>
      <c r="D65" s="27" t="s">
        <v>575</v>
      </c>
      <c r="E65" s="28" t="s">
        <v>978</v>
      </c>
      <c r="F65" s="28" t="s">
        <v>979</v>
      </c>
      <c r="G65" s="29" t="s">
        <v>980</v>
      </c>
      <c r="H65" s="32" t="s">
        <v>981</v>
      </c>
      <c r="I65" s="28" t="s">
        <v>982</v>
      </c>
      <c r="J65" s="30"/>
    </row>
    <row r="66" spans="1:10" ht="130.5" customHeight="1">
      <c r="A66" s="24">
        <v>66</v>
      </c>
      <c r="B66" s="25" t="s">
        <v>983</v>
      </c>
      <c r="C66" s="26" t="s">
        <v>984</v>
      </c>
      <c r="D66" s="27" t="s">
        <v>583</v>
      </c>
      <c r="E66" s="28" t="s">
        <v>985</v>
      </c>
      <c r="F66" s="28" t="s">
        <v>986</v>
      </c>
      <c r="G66" s="35" t="s">
        <v>987</v>
      </c>
      <c r="H66" s="28" t="s">
        <v>988</v>
      </c>
      <c r="I66" s="28" t="s">
        <v>989</v>
      </c>
      <c r="J66" s="46"/>
    </row>
    <row r="67" spans="1:10" ht="130.5" customHeight="1">
      <c r="A67" s="24">
        <v>67</v>
      </c>
      <c r="B67" s="25" t="s">
        <v>990</v>
      </c>
      <c r="C67" s="26" t="s">
        <v>991</v>
      </c>
      <c r="D67" s="27" t="s">
        <v>560</v>
      </c>
      <c r="E67" s="28" t="s">
        <v>992</v>
      </c>
      <c r="F67" s="28" t="s">
        <v>993</v>
      </c>
      <c r="G67" s="35" t="s">
        <v>994</v>
      </c>
      <c r="H67" s="28" t="s">
        <v>995</v>
      </c>
      <c r="I67" s="28" t="s">
        <v>996</v>
      </c>
      <c r="J67" s="30"/>
    </row>
    <row r="68" spans="1:10" ht="159" customHeight="1">
      <c r="A68" s="24">
        <v>68</v>
      </c>
      <c r="B68" s="25" t="s">
        <v>997</v>
      </c>
      <c r="C68" s="26" t="s">
        <v>998</v>
      </c>
      <c r="D68" s="27" t="s">
        <v>583</v>
      </c>
      <c r="E68" s="28" t="s">
        <v>999</v>
      </c>
      <c r="F68" s="28" t="s">
        <v>1000</v>
      </c>
      <c r="G68" s="35" t="s">
        <v>1001</v>
      </c>
      <c r="H68" s="32" t="s">
        <v>1002</v>
      </c>
      <c r="I68" s="28" t="s">
        <v>1003</v>
      </c>
      <c r="J68" s="30"/>
    </row>
    <row r="69" spans="1:10" ht="141.75" customHeight="1">
      <c r="A69" s="24">
        <v>69</v>
      </c>
      <c r="B69" s="25" t="s">
        <v>1004</v>
      </c>
      <c r="C69" s="26" t="s">
        <v>1005</v>
      </c>
      <c r="D69" s="27" t="s">
        <v>591</v>
      </c>
      <c r="E69" s="28" t="s">
        <v>1006</v>
      </c>
      <c r="F69" s="28" t="s">
        <v>1007</v>
      </c>
      <c r="G69" s="31" t="s">
        <v>1008</v>
      </c>
      <c r="H69" s="33" t="s">
        <v>1009</v>
      </c>
      <c r="I69" s="28" t="s">
        <v>596</v>
      </c>
      <c r="J69" s="30"/>
    </row>
    <row r="70" spans="1:10" ht="180" customHeight="1">
      <c r="A70" s="24">
        <v>70</v>
      </c>
      <c r="B70" s="25" t="s">
        <v>1010</v>
      </c>
      <c r="C70" s="26" t="s">
        <v>1011</v>
      </c>
      <c r="D70" s="27" t="s">
        <v>575</v>
      </c>
      <c r="E70" s="28" t="s">
        <v>1012</v>
      </c>
      <c r="F70" s="28" t="s">
        <v>1013</v>
      </c>
      <c r="G70" s="35" t="s">
        <v>1014</v>
      </c>
      <c r="H70" s="28" t="s">
        <v>1015</v>
      </c>
      <c r="I70" s="28" t="s">
        <v>1016</v>
      </c>
      <c r="J70" s="30"/>
    </row>
    <row r="71" spans="1:10" ht="102" customHeight="1">
      <c r="A71" s="24">
        <v>71</v>
      </c>
      <c r="B71" s="25" t="s">
        <v>1017</v>
      </c>
      <c r="C71" s="26" t="s">
        <v>1018</v>
      </c>
      <c r="D71" s="27" t="s">
        <v>560</v>
      </c>
      <c r="E71" s="28" t="s">
        <v>1019</v>
      </c>
      <c r="F71" s="28" t="s">
        <v>1020</v>
      </c>
      <c r="G71" s="35" t="s">
        <v>1021</v>
      </c>
      <c r="H71" s="28" t="s">
        <v>1022</v>
      </c>
      <c r="I71" s="28" t="s">
        <v>1023</v>
      </c>
      <c r="J71" s="30"/>
    </row>
    <row r="72" spans="1:10" ht="102" customHeight="1">
      <c r="A72" s="24">
        <v>72</v>
      </c>
      <c r="B72" s="25" t="s">
        <v>1024</v>
      </c>
      <c r="C72" s="26" t="s">
        <v>1025</v>
      </c>
      <c r="D72" s="27" t="s">
        <v>633</v>
      </c>
      <c r="E72" s="28" t="s">
        <v>1026</v>
      </c>
      <c r="F72" s="28" t="s">
        <v>1027</v>
      </c>
      <c r="G72" s="35" t="s">
        <v>1028</v>
      </c>
      <c r="H72" s="28" t="s">
        <v>1029</v>
      </c>
      <c r="I72" s="28" t="s">
        <v>638</v>
      </c>
      <c r="J72" s="30"/>
    </row>
    <row r="73" spans="1:10" ht="231" customHeight="1">
      <c r="A73" s="24">
        <v>73</v>
      </c>
      <c r="B73" s="25" t="s">
        <v>1030</v>
      </c>
      <c r="C73" s="26" t="s">
        <v>1031</v>
      </c>
      <c r="D73" s="27" t="s">
        <v>591</v>
      </c>
      <c r="E73" s="28" t="s">
        <v>1032</v>
      </c>
      <c r="F73" s="28" t="s">
        <v>1033</v>
      </c>
      <c r="G73" s="29" t="s">
        <v>1034</v>
      </c>
      <c r="H73" s="33" t="s">
        <v>1035</v>
      </c>
      <c r="I73" s="28" t="s">
        <v>666</v>
      </c>
      <c r="J73" s="30"/>
    </row>
    <row r="74" spans="1:10" ht="130.5" customHeight="1">
      <c r="A74" s="24">
        <v>74</v>
      </c>
      <c r="B74" s="25" t="s">
        <v>1036</v>
      </c>
      <c r="C74" s="26" t="s">
        <v>1037</v>
      </c>
      <c r="D74" s="27" t="s">
        <v>575</v>
      </c>
      <c r="E74" s="28" t="s">
        <v>1038</v>
      </c>
      <c r="F74" s="28" t="s">
        <v>1039</v>
      </c>
      <c r="G74" s="29" t="s">
        <v>1040</v>
      </c>
      <c r="H74" s="28" t="s">
        <v>1041</v>
      </c>
      <c r="I74" s="28" t="s">
        <v>784</v>
      </c>
      <c r="J74" s="30"/>
    </row>
    <row r="75" spans="1:10" ht="159" customHeight="1">
      <c r="A75" s="24">
        <v>75</v>
      </c>
      <c r="B75" s="25" t="s">
        <v>1042</v>
      </c>
      <c r="C75" s="26" t="s">
        <v>1043</v>
      </c>
      <c r="D75" s="27" t="s">
        <v>583</v>
      </c>
      <c r="E75" s="28" t="s">
        <v>1044</v>
      </c>
      <c r="F75" s="28" t="s">
        <v>1045</v>
      </c>
      <c r="G75" s="29" t="s">
        <v>1046</v>
      </c>
      <c r="H75" s="32" t="s">
        <v>1047</v>
      </c>
      <c r="I75" s="28" t="s">
        <v>616</v>
      </c>
      <c r="J75" s="30"/>
    </row>
    <row r="76" spans="1:10" ht="174" customHeight="1">
      <c r="A76" s="24">
        <v>76</v>
      </c>
      <c r="B76" s="25" t="s">
        <v>1048</v>
      </c>
      <c r="C76" s="26" t="s">
        <v>1049</v>
      </c>
      <c r="D76" s="27" t="s">
        <v>575</v>
      </c>
      <c r="E76" s="28" t="s">
        <v>1050</v>
      </c>
      <c r="F76" s="28" t="s">
        <v>1051</v>
      </c>
      <c r="G76" s="29" t="s">
        <v>1052</v>
      </c>
      <c r="H76" s="28" t="s">
        <v>1053</v>
      </c>
      <c r="I76" s="28" t="s">
        <v>784</v>
      </c>
      <c r="J76" s="30"/>
    </row>
    <row r="77" spans="1:10" ht="102" customHeight="1">
      <c r="A77" s="24">
        <v>77</v>
      </c>
      <c r="B77" s="25" t="s">
        <v>1054</v>
      </c>
      <c r="C77" s="26" t="s">
        <v>1055</v>
      </c>
      <c r="D77" s="27" t="s">
        <v>583</v>
      </c>
      <c r="E77" s="28" t="s">
        <v>1056</v>
      </c>
      <c r="F77" s="28" t="s">
        <v>1057</v>
      </c>
      <c r="G77" s="35" t="s">
        <v>1058</v>
      </c>
      <c r="H77" s="28" t="s">
        <v>1059</v>
      </c>
      <c r="I77" s="28" t="s">
        <v>1060</v>
      </c>
      <c r="J77" s="30"/>
    </row>
    <row r="78" spans="1:10" ht="204.75" customHeight="1">
      <c r="A78" s="24">
        <v>78</v>
      </c>
      <c r="B78" s="25" t="s">
        <v>1061</v>
      </c>
      <c r="C78" s="26" t="s">
        <v>1062</v>
      </c>
      <c r="D78" s="27" t="s">
        <v>675</v>
      </c>
      <c r="E78" s="28" t="s">
        <v>1063</v>
      </c>
      <c r="F78" s="28" t="s">
        <v>1064</v>
      </c>
      <c r="G78" s="29" t="s">
        <v>1065</v>
      </c>
      <c r="H78" s="33" t="s">
        <v>1066</v>
      </c>
      <c r="I78" s="28" t="s">
        <v>1067</v>
      </c>
      <c r="J78" s="30"/>
    </row>
    <row r="79" spans="1:10" ht="132" customHeight="1">
      <c r="A79" s="24">
        <v>80</v>
      </c>
      <c r="B79" s="25" t="s">
        <v>1068</v>
      </c>
      <c r="C79" s="26" t="s">
        <v>1069</v>
      </c>
      <c r="D79" s="27" t="s">
        <v>633</v>
      </c>
      <c r="E79" s="28" t="s">
        <v>1070</v>
      </c>
      <c r="F79" s="28" t="s">
        <v>1071</v>
      </c>
      <c r="G79" s="29" t="s">
        <v>1072</v>
      </c>
      <c r="H79" s="28" t="s">
        <v>1073</v>
      </c>
      <c r="I79" s="28" t="s">
        <v>638</v>
      </c>
      <c r="J79" s="30"/>
    </row>
    <row r="80" spans="1:10" ht="180" customHeight="1">
      <c r="A80" s="24">
        <v>81</v>
      </c>
      <c r="B80" s="25" t="s">
        <v>1074</v>
      </c>
      <c r="C80" s="26" t="s">
        <v>1075</v>
      </c>
      <c r="D80" s="27" t="s">
        <v>552</v>
      </c>
      <c r="E80" s="28" t="s">
        <v>1076</v>
      </c>
      <c r="F80" s="28" t="s">
        <v>1077</v>
      </c>
      <c r="G80" s="29" t="s">
        <v>1078</v>
      </c>
      <c r="H80" s="28" t="s">
        <v>1079</v>
      </c>
      <c r="I80" s="28" t="s">
        <v>557</v>
      </c>
      <c r="J80" s="30"/>
    </row>
    <row r="81" spans="1:10" ht="159.75" customHeight="1">
      <c r="A81" s="24">
        <v>82</v>
      </c>
      <c r="B81" s="25" t="s">
        <v>1080</v>
      </c>
      <c r="C81" s="26" t="s">
        <v>1081</v>
      </c>
      <c r="D81" s="27" t="s">
        <v>633</v>
      </c>
      <c r="E81" s="28" t="s">
        <v>1082</v>
      </c>
      <c r="F81" s="28" t="s">
        <v>1083</v>
      </c>
      <c r="G81" s="29" t="s">
        <v>1084</v>
      </c>
      <c r="H81" s="28" t="s">
        <v>1085</v>
      </c>
      <c r="I81" s="28" t="s">
        <v>638</v>
      </c>
      <c r="J81" s="30"/>
    </row>
    <row r="82" spans="1:10" ht="150" customHeight="1">
      <c r="A82" s="24">
        <v>83</v>
      </c>
      <c r="B82" s="25" t="s">
        <v>1086</v>
      </c>
      <c r="C82" s="26" t="s">
        <v>1087</v>
      </c>
      <c r="D82" s="27" t="s">
        <v>552</v>
      </c>
      <c r="E82" s="28" t="s">
        <v>1088</v>
      </c>
      <c r="F82" s="28" t="s">
        <v>1089</v>
      </c>
      <c r="G82" s="29" t="s">
        <v>1090</v>
      </c>
      <c r="H82" s="28" t="s">
        <v>1091</v>
      </c>
      <c r="I82" s="28" t="s">
        <v>557</v>
      </c>
      <c r="J82" s="30"/>
    </row>
    <row r="83" spans="1:10" ht="145.5" customHeight="1">
      <c r="A83" s="24">
        <v>84</v>
      </c>
      <c r="B83" s="25" t="s">
        <v>1092</v>
      </c>
      <c r="C83" s="26" t="s">
        <v>1093</v>
      </c>
      <c r="D83" s="27" t="s">
        <v>583</v>
      </c>
      <c r="E83" s="28" t="s">
        <v>1094</v>
      </c>
      <c r="F83" s="28" t="s">
        <v>1095</v>
      </c>
      <c r="G83" s="29" t="s">
        <v>1096</v>
      </c>
      <c r="H83" s="28" t="s">
        <v>1097</v>
      </c>
      <c r="I83" s="28" t="s">
        <v>616</v>
      </c>
      <c r="J83" s="30"/>
    </row>
    <row r="84" spans="1:10" ht="157.5" customHeight="1">
      <c r="A84" s="24">
        <v>85</v>
      </c>
      <c r="B84" s="25" t="s">
        <v>1098</v>
      </c>
      <c r="C84" s="26" t="s">
        <v>1099</v>
      </c>
      <c r="D84" s="27" t="s">
        <v>675</v>
      </c>
      <c r="E84" s="28" t="s">
        <v>1100</v>
      </c>
      <c r="F84" s="33" t="s">
        <v>1101</v>
      </c>
      <c r="G84" s="29" t="s">
        <v>1102</v>
      </c>
      <c r="H84" s="28" t="s">
        <v>1103</v>
      </c>
      <c r="I84" s="28" t="s">
        <v>1104</v>
      </c>
      <c r="J84" s="30"/>
    </row>
    <row r="85" spans="1:10" ht="116.25" customHeight="1">
      <c r="A85" s="24">
        <v>86</v>
      </c>
      <c r="B85" s="25" t="s">
        <v>1105</v>
      </c>
      <c r="C85" s="26" t="s">
        <v>1106</v>
      </c>
      <c r="D85" s="27" t="s">
        <v>560</v>
      </c>
      <c r="E85" s="28" t="s">
        <v>1107</v>
      </c>
      <c r="F85" s="28" t="s">
        <v>1108</v>
      </c>
      <c r="G85" s="29" t="s">
        <v>1109</v>
      </c>
      <c r="H85" s="28" t="s">
        <v>1110</v>
      </c>
      <c r="I85" s="28" t="s">
        <v>565</v>
      </c>
      <c r="J85" s="30"/>
    </row>
    <row r="86" spans="1:10" ht="175.5" customHeight="1">
      <c r="A86" s="24">
        <v>87</v>
      </c>
      <c r="B86" s="25" t="s">
        <v>1111</v>
      </c>
      <c r="C86" s="26" t="s">
        <v>1112</v>
      </c>
      <c r="D86" s="27" t="s">
        <v>552</v>
      </c>
      <c r="E86" s="28" t="s">
        <v>1113</v>
      </c>
      <c r="F86" s="28" t="s">
        <v>1114</v>
      </c>
      <c r="G86" s="29" t="s">
        <v>1115</v>
      </c>
      <c r="H86" s="28" t="s">
        <v>1116</v>
      </c>
      <c r="I86" s="28" t="s">
        <v>557</v>
      </c>
      <c r="J86" s="30"/>
    </row>
    <row r="87" spans="1:10" ht="110.25" customHeight="1">
      <c r="A87" s="24">
        <v>88</v>
      </c>
      <c r="B87" s="25" t="s">
        <v>1117</v>
      </c>
      <c r="C87" s="26" t="s">
        <v>1118</v>
      </c>
      <c r="D87" s="27" t="s">
        <v>552</v>
      </c>
      <c r="E87" s="28" t="s">
        <v>1119</v>
      </c>
      <c r="F87" s="28" t="s">
        <v>1120</v>
      </c>
      <c r="G87" s="29" t="s">
        <v>1121</v>
      </c>
      <c r="H87" s="28" t="s">
        <v>1122</v>
      </c>
      <c r="I87" s="28" t="s">
        <v>557</v>
      </c>
      <c r="J87" s="30"/>
    </row>
    <row r="88" spans="1:10" ht="131.25" customHeight="1">
      <c r="A88" s="24">
        <v>89</v>
      </c>
      <c r="B88" s="25" t="s">
        <v>1123</v>
      </c>
      <c r="C88" s="26" t="s">
        <v>1124</v>
      </c>
      <c r="D88" s="27" t="s">
        <v>560</v>
      </c>
      <c r="E88" s="28" t="s">
        <v>1125</v>
      </c>
      <c r="F88" s="28" t="s">
        <v>1126</v>
      </c>
      <c r="G88" s="29" t="s">
        <v>1127</v>
      </c>
      <c r="H88" s="28" t="s">
        <v>1128</v>
      </c>
      <c r="I88" s="28" t="s">
        <v>565</v>
      </c>
      <c r="J88" s="30"/>
    </row>
    <row r="89" spans="1:10" ht="120" customHeight="1">
      <c r="A89" s="24">
        <v>90</v>
      </c>
      <c r="B89" s="25" t="s">
        <v>1129</v>
      </c>
      <c r="C89" s="26" t="s">
        <v>1130</v>
      </c>
      <c r="D89" s="27" t="s">
        <v>675</v>
      </c>
      <c r="E89" s="28" t="s">
        <v>1131</v>
      </c>
      <c r="F89" s="28" t="s">
        <v>1132</v>
      </c>
      <c r="G89" s="29" t="s">
        <v>1133</v>
      </c>
      <c r="H89" s="28" t="s">
        <v>1134</v>
      </c>
      <c r="I89" s="28" t="s">
        <v>1135</v>
      </c>
      <c r="J89" s="30"/>
    </row>
    <row r="90" spans="1:10" ht="141.75" customHeight="1">
      <c r="A90" s="24">
        <v>91</v>
      </c>
      <c r="B90" s="25" t="s">
        <v>1136</v>
      </c>
      <c r="C90" s="26" t="s">
        <v>1137</v>
      </c>
      <c r="D90" s="27" t="s">
        <v>552</v>
      </c>
      <c r="E90" s="28" t="s">
        <v>1138</v>
      </c>
      <c r="F90" s="28" t="s">
        <v>1139</v>
      </c>
      <c r="G90" s="29" t="s">
        <v>1140</v>
      </c>
      <c r="H90" s="28" t="s">
        <v>1141</v>
      </c>
      <c r="I90" s="28" t="s">
        <v>557</v>
      </c>
      <c r="J90" s="30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substitute-len</vt:lpstr>
      <vt:lpstr>IBAN1</vt:lpstr>
      <vt:lpstr>IBAN2</vt:lpstr>
      <vt:lpstr>Meno a priezvisko</vt:lpstr>
      <vt:lpstr>Bonusová úloha</vt:lpstr>
      <vt:lpstr>múzea 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2018-11-09T11:46:44Z</dcterms:created>
  <dcterms:modified xsi:type="dcterms:W3CDTF">2018-11-09T12:33:22Z</dcterms:modified>
</cp:coreProperties>
</file>